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mc:AlternateContent xmlns:mc="http://schemas.openxmlformats.org/markup-compatibility/2006">
    <mc:Choice Requires="x15">
      <x15ac:absPath xmlns:x15ac="http://schemas.microsoft.com/office/spreadsheetml/2010/11/ac" url="C:\Users\guarnieria\Desktop\ULTIMO\DEFINITIVO\AGGIORNAMENTO DISPOSIZIONI REGIONALI\REVISIONI\ALLEGATI\"/>
    </mc:Choice>
  </mc:AlternateContent>
  <xr:revisionPtr revIDLastSave="0" documentId="13_ncr:1_{B0062671-8570-4D53-B92D-B4B0A2EA30FF}" xr6:coauthVersionLast="46" xr6:coauthVersionMax="46" xr10:uidLastSave="{00000000-0000-0000-0000-000000000000}"/>
  <bookViews>
    <workbookView xWindow="-120" yWindow="-120" windowWidth="29040" windowHeight="15840" tabRatio="953" firstSheet="4" activeTab="9" xr2:uid="{00000000-000D-0000-FFFF-FFFF00000000}"/>
  </bookViews>
  <sheets>
    <sheet name="PAGINA INIZIALE" sheetId="47" r:id="rId1"/>
    <sheet name="PAG. 2" sheetId="48" r:id="rId2"/>
    <sheet name="PAG. 3" sheetId="14" r:id="rId3"/>
    <sheet name="VERIFICHE" sheetId="16" r:id="rId4"/>
    <sheet name="SPESA NON CONTROLLATA IN LOCO" sheetId="49" r:id="rId5"/>
    <sheet name="MOTIVAZIONE SPESE NON C IN LOCO" sheetId="50" r:id="rId6"/>
    <sheet name="PROSPETTO ANALITICO SPESE" sheetId="52" r:id="rId7"/>
    <sheet name="NOTE" sheetId="21" r:id="rId8"/>
    <sheet name="DEMARCAZIONE PSR-OCM" sheetId="41" r:id="rId9"/>
    <sheet name="ALLEGATO 1b" sheetId="55" r:id="rId10"/>
    <sheet name="ALLEGATO 1b EQUILIBRIO" sheetId="56" r:id="rId11"/>
    <sheet name="RIEPILOGO SANZIONI" sheetId="7" r:id="rId12"/>
    <sheet name="OPERAZIONI CONCLUSIVE" sheetId="31" r:id="rId13"/>
  </sheets>
  <definedNames>
    <definedName name="_xlnm._FilterDatabase" localSheetId="4" hidden="1">'SPESA NON CONTROLLATA IN LOCO'!$M$1:$M$7</definedName>
    <definedName name="_xlnm.Print_Area" localSheetId="10">'ALLEGATO 1b EQUILIBRIO'!$A$1:$L$49</definedName>
    <definedName name="_xlnm.Print_Area" localSheetId="5">'MOTIVAZIONE SPESE NON C IN LOCO'!$A$1:$S$25</definedName>
    <definedName name="_xlnm.Print_Area" localSheetId="7">NOTE!$A$1:$S$25</definedName>
    <definedName name="_xlnm.Print_Area" localSheetId="0">'PAGINA INIZIALE'!$A$1:$L$36</definedName>
    <definedName name="_xlnm.Print_Area" localSheetId="11">'RIEPILOGO SANZIONI'!$A$1:$K$62</definedName>
    <definedName name="_xlnm.Print_Area" localSheetId="4">'SPESA NON CONTROLLATA IN LOCO'!$A$1:$K$27</definedName>
    <definedName name="_xlnm.Print_Area" localSheetId="3">VERIFICHE!$A$1:$S$49</definedName>
    <definedName name="Excel_BuiltIn_Print_Area_11_1" localSheetId="10">#REF!</definedName>
    <definedName name="Excel_BuiltIn_Print_Area_11_1" localSheetId="1">#REF!</definedName>
    <definedName name="Excel_BuiltIn_Print_Area_11_1">#REF!</definedName>
    <definedName name="Excel_BuiltIn_Print_Area_3_1" localSheetId="10">#REF!</definedName>
    <definedName name="Excel_BuiltIn_Print_Area_3_1" localSheetId="1">#REF!</definedName>
    <definedName name="Excel_BuiltIn_Print_Area_3_1">#REF!</definedName>
    <definedName name="g_annualita">'PAGINA INIZIALE'!$H$3</definedName>
    <definedName name="g_codice_IT_op">'PAGINA INIZIALE'!$H$16</definedName>
    <definedName name="g_codice_verbale">'PAGINA INIZIALE'!$B$3</definedName>
    <definedName name="g_nome_op">'PAGINA INIZIALE'!$C$16</definedName>
    <definedName name="_xlnm.Print_Titles" localSheetId="5">'MOTIVAZIONE SPESE NON C IN LOCO'!$1:$2</definedName>
    <definedName name="_xlnm.Print_Titles" localSheetId="7">NOTE!$1:$2</definedName>
    <definedName name="_xlnm.Print_Titles" localSheetId="4">'SPESA NON CONTROLLATA IN LOCO'!$6:$6</definedName>
    <definedName name="_xlnm.Print_Titles" localSheetId="3">VERIFICHE!$1:$2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56" l="1"/>
  <c r="I21" i="56"/>
  <c r="I20" i="56"/>
  <c r="I18" i="56"/>
  <c r="I17" i="56"/>
  <c r="I16" i="56"/>
  <c r="I15" i="56"/>
  <c r="I14" i="56"/>
  <c r="I8" i="56"/>
  <c r="M17" i="7"/>
  <c r="E23" i="7"/>
  <c r="D143" i="55"/>
  <c r="A8" i="7"/>
  <c r="M18" i="7"/>
  <c r="E39" i="7"/>
  <c r="D19" i="56"/>
  <c r="D8" i="56"/>
  <c r="D9" i="56"/>
  <c r="D10" i="56"/>
  <c r="D11" i="56"/>
  <c r="E11" i="56"/>
  <c r="I11" i="56"/>
  <c r="J11" i="56"/>
  <c r="C23" i="56"/>
  <c r="C11" i="56"/>
  <c r="C10" i="56"/>
  <c r="C19" i="56"/>
  <c r="J121" i="55"/>
  <c r="D22" i="56"/>
  <c r="I121" i="55"/>
  <c r="C22" i="56"/>
  <c r="H121" i="55"/>
  <c r="H119" i="55"/>
  <c r="J112" i="55"/>
  <c r="D21" i="56"/>
  <c r="I112" i="55"/>
  <c r="C21" i="56"/>
  <c r="H112" i="55"/>
  <c r="J103" i="55"/>
  <c r="D20" i="56"/>
  <c r="I103" i="55"/>
  <c r="C20" i="56"/>
  <c r="H103" i="55"/>
  <c r="J92" i="55"/>
  <c r="J90" i="55"/>
  <c r="D18" i="56"/>
  <c r="I92" i="55"/>
  <c r="I90" i="55"/>
  <c r="H92" i="55"/>
  <c r="J71" i="55"/>
  <c r="D17" i="56"/>
  <c r="I71" i="55"/>
  <c r="H71" i="55"/>
  <c r="J56" i="55"/>
  <c r="I56" i="55"/>
  <c r="H56" i="55"/>
  <c r="J44" i="55"/>
  <c r="J42" i="55"/>
  <c r="I44" i="55"/>
  <c r="I42" i="55"/>
  <c r="H44" i="55"/>
  <c r="H42" i="55"/>
  <c r="J12" i="55"/>
  <c r="J10" i="55"/>
  <c r="I12" i="55"/>
  <c r="I10" i="55"/>
  <c r="H12" i="55"/>
  <c r="H10" i="55"/>
  <c r="B12" i="55"/>
  <c r="K5" i="55"/>
  <c r="K3" i="55"/>
  <c r="D3" i="55"/>
  <c r="H101" i="55"/>
  <c r="H90" i="55"/>
  <c r="N11" i="56"/>
  <c r="N8" i="56"/>
  <c r="N9" i="56"/>
  <c r="N10" i="56"/>
  <c r="J54" i="55"/>
  <c r="H54" i="55"/>
  <c r="E35" i="7"/>
  <c r="I119" i="55"/>
  <c r="J101" i="55"/>
  <c r="J119" i="55"/>
  <c r="I101" i="55"/>
  <c r="I54" i="55"/>
  <c r="C18" i="56"/>
  <c r="H8" i="55"/>
  <c r="J143" i="55"/>
  <c r="J8" i="55"/>
  <c r="I8" i="55"/>
  <c r="C12" i="7"/>
  <c r="E12" i="7"/>
  <c r="D14" i="56"/>
  <c r="D15" i="56"/>
  <c r="D16" i="56"/>
  <c r="J22" i="56"/>
  <c r="Z84" i="52"/>
  <c r="AA84" i="52"/>
  <c r="Z25" i="52"/>
  <c r="AA25" i="52"/>
  <c r="Z34" i="52"/>
  <c r="AA34" i="52"/>
  <c r="Z43" i="52"/>
  <c r="AA43" i="52"/>
  <c r="Z52" i="52"/>
  <c r="AA52" i="52"/>
  <c r="Z61" i="52"/>
  <c r="AA61" i="52"/>
  <c r="Z70" i="52"/>
  <c r="AA70" i="52"/>
  <c r="Z79" i="52"/>
  <c r="AA79" i="52"/>
  <c r="O7" i="41"/>
  <c r="O5" i="41"/>
  <c r="B5" i="41"/>
  <c r="U79" i="52"/>
  <c r="S79" i="52"/>
  <c r="U70" i="52"/>
  <c r="S70" i="52"/>
  <c r="U61" i="52"/>
  <c r="S61" i="52"/>
  <c r="U52" i="52"/>
  <c r="S52" i="52"/>
  <c r="U43" i="52"/>
  <c r="S43" i="52"/>
  <c r="U34" i="52"/>
  <c r="S34" i="52"/>
  <c r="K30" i="7"/>
  <c r="K28" i="7"/>
  <c r="K5" i="7"/>
  <c r="K3" i="7"/>
  <c r="I6" i="31"/>
  <c r="I8" i="31"/>
  <c r="F46" i="31"/>
  <c r="U25" i="52"/>
  <c r="S25" i="52"/>
  <c r="AA16" i="52"/>
  <c r="AA82" i="52"/>
  <c r="Z16" i="52"/>
  <c r="U16" i="52"/>
  <c r="S16" i="52"/>
  <c r="B3" i="52"/>
  <c r="P5" i="52"/>
  <c r="P3" i="52"/>
  <c r="B1" i="31"/>
  <c r="C5" i="7"/>
  <c r="C5" i="56"/>
  <c r="C1" i="41"/>
  <c r="D1" i="52"/>
  <c r="C1" i="21"/>
  <c r="C1" i="50"/>
  <c r="B1" i="49"/>
  <c r="C1" i="16"/>
  <c r="C1" i="14"/>
  <c r="C1" i="48"/>
  <c r="E34" i="56"/>
  <c r="H34" i="56"/>
  <c r="D35" i="7"/>
  <c r="E36" i="7"/>
  <c r="I10" i="7"/>
  <c r="I11" i="7"/>
  <c r="I14" i="7"/>
  <c r="K14" i="7"/>
  <c r="C14" i="56"/>
  <c r="C15" i="56"/>
  <c r="C16" i="56"/>
  <c r="C17" i="56"/>
  <c r="B12" i="7"/>
  <c r="D12" i="7"/>
  <c r="B11" i="7"/>
  <c r="C30" i="7"/>
  <c r="C9" i="56"/>
  <c r="C8" i="56"/>
  <c r="I8" i="49"/>
  <c r="I9" i="49"/>
  <c r="J8" i="49"/>
  <c r="J9" i="49"/>
  <c r="I10" i="49"/>
  <c r="I11" i="49"/>
  <c r="J10" i="49"/>
  <c r="J11" i="49"/>
  <c r="H15" i="49"/>
  <c r="J15" i="49"/>
  <c r="G15" i="49"/>
  <c r="J14" i="49"/>
  <c r="I14" i="49"/>
  <c r="J13" i="49"/>
  <c r="I13" i="49"/>
  <c r="J12" i="49"/>
  <c r="I12" i="49"/>
  <c r="J7" i="49"/>
  <c r="I7" i="49"/>
  <c r="E21" i="7"/>
  <c r="K143" i="55"/>
  <c r="L143" i="55"/>
  <c r="D23" i="56"/>
  <c r="J23" i="56"/>
  <c r="L23" i="56"/>
  <c r="C24" i="56"/>
  <c r="B10" i="7"/>
  <c r="S82" i="52"/>
  <c r="S86" i="52"/>
  <c r="Z82" i="52"/>
  <c r="Z86" i="52"/>
  <c r="AA86" i="52"/>
  <c r="L144" i="55"/>
  <c r="D24" i="56"/>
  <c r="E20" i="56"/>
  <c r="J20" i="56"/>
  <c r="L20" i="56"/>
  <c r="E21" i="56"/>
  <c r="J21" i="56"/>
  <c r="L21" i="56"/>
  <c r="E15" i="56"/>
  <c r="J15" i="56"/>
  <c r="L15" i="56"/>
  <c r="E8" i="56"/>
  <c r="J8" i="56"/>
  <c r="E14" i="56"/>
  <c r="J14" i="56"/>
  <c r="E16" i="56"/>
  <c r="E18" i="56"/>
  <c r="E22" i="56"/>
  <c r="E17" i="56"/>
  <c r="E37" i="7"/>
  <c r="B14" i="7"/>
  <c r="J18" i="56"/>
  <c r="L18" i="56"/>
  <c r="C11" i="7"/>
  <c r="J16" i="56"/>
  <c r="L16" i="56"/>
  <c r="L22" i="56"/>
  <c r="L14" i="56"/>
  <c r="J17" i="56"/>
  <c r="E40" i="7"/>
  <c r="E41" i="7"/>
  <c r="E45" i="7"/>
  <c r="L17" i="56"/>
  <c r="L24" i="56"/>
  <c r="C10" i="7"/>
  <c r="J24" i="56"/>
  <c r="C14" i="7"/>
  <c r="E11" i="7"/>
  <c r="M11" i="7"/>
  <c r="E10" i="7"/>
  <c r="E14" i="7"/>
  <c r="B7" i="7"/>
  <c r="D11" i="7"/>
  <c r="C35" i="7"/>
  <c r="B35" i="7"/>
  <c r="C36" i="7"/>
  <c r="D10" i="7"/>
  <c r="G23" i="7"/>
  <c r="D14" i="7"/>
  <c r="C40" i="7"/>
  <c r="C41" i="7"/>
  <c r="M10" i="7"/>
  <c r="C42" i="7"/>
  <c r="C43" i="7"/>
  <c r="C4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tc={8D2D5BA0-3EDE-4711-A55B-A936B2F0A3B1}</author>
  </authors>
  <commentList>
    <comment ref="D140" authorId="0" shapeId="0" xr:uid="{00000000-0006-0000-0D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Inserire il valore come indicato nella Determina o decreto di approvazione della modifica annuale del PO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Renato Brugnola</author>
    <author>tc={7794BF55-C987-4CEB-85F9-3718229866DA}</author>
  </authors>
  <commentList>
    <comment ref="E17" authorId="0" shapeId="0" xr:uid="{00000000-0006-0000-1000-000001000000}">
      <text>
        <r>
          <rPr>
            <sz val="10"/>
            <color rgb="FF000000"/>
            <rFont val="Tahoma"/>
            <family val="2"/>
          </rPr>
          <t xml:space="preserve">
</t>
        </r>
        <r>
          <rPr>
            <sz val="10"/>
            <color rgb="FF000000"/>
            <rFont val="Tahoma"/>
            <family val="2"/>
          </rPr>
          <t>Inserire il valore indicato nel riepilogo del verbale per la determinazione del VPC o comunque (nel caso di check-list o altre relazioni) il valore determinato a valle degli accertamenti.</t>
        </r>
      </text>
    </comment>
    <comment ref="E19" authorId="0" shapeId="0" xr:uid="{00000000-0006-0000-1000-000002000000}">
      <text>
        <r>
          <rPr>
            <sz val="10"/>
            <color rgb="FF000000"/>
            <rFont val="Tahoma"/>
            <family val="2"/>
          </rPr>
          <t xml:space="preserve">
</t>
        </r>
        <r>
          <rPr>
            <sz val="10"/>
            <color rgb="FF000000"/>
            <rFont val="Tahoma"/>
            <family val="2"/>
          </rPr>
          <t>Inserire il valore come indicato nella Determina o decreto di approvazione della modifica annuale del PO</t>
        </r>
      </text>
    </comment>
    <comment ref="E21" authorId="1" shapeId="0" xr:uid="{00000000-0006-0000-1000-000003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CAMPO CALCOLATO
</t>
      </text>
    </comment>
    <comment ref="E23" authorId="0" shapeId="0" xr:uid="{00000000-0006-0000-1000-000004000000}">
      <text>
        <r>
          <rPr>
            <sz val="10"/>
            <color rgb="FF000000"/>
            <rFont val="Tahoma"/>
            <family val="2"/>
          </rPr>
          <t xml:space="preserve">
</t>
        </r>
        <r>
          <rPr>
            <sz val="10"/>
            <color rgb="FF000000"/>
            <rFont val="Tahoma"/>
            <family val="2"/>
          </rPr>
          <t xml:space="preserve">CAMPO CALCOLATO
</t>
        </r>
      </text>
    </comment>
    <comment ref="C44" authorId="0" shapeId="0" xr:uid="{00000000-0006-0000-1000-000005000000}">
      <text>
        <r>
          <rPr>
            <sz val="10"/>
            <color rgb="FF000000"/>
            <rFont val="Tahoma"/>
            <family val="2"/>
          </rPr>
          <t xml:space="preserve">
</t>
        </r>
        <r>
          <rPr>
            <sz val="10"/>
            <color rgb="FF000000"/>
            <rFont val="Tahoma"/>
            <family val="2"/>
          </rPr>
          <t>VALORE DA INSERIRE</t>
        </r>
      </text>
    </comment>
  </commentList>
</comments>
</file>

<file path=xl/sharedStrings.xml><?xml version="1.0" encoding="utf-8"?>
<sst xmlns="http://schemas.openxmlformats.org/spreadsheetml/2006/main" count="980" uniqueCount="395">
  <si>
    <t>Verbale di Controllo Amministrativo e Contabile di rendicontazione</t>
  </si>
  <si>
    <t>Cod. verbale</t>
  </si>
  <si>
    <t>Piano Operativo
Annualità di riferimento</t>
  </si>
  <si>
    <t>Mod. 2020</t>
  </si>
  <si>
    <t>Nome</t>
  </si>
  <si>
    <t>Cognome</t>
  </si>
  <si>
    <t xml:space="preserve">Il giorno </t>
  </si>
  <si>
    <t>alle ore ___ : ___</t>
  </si>
  <si>
    <t xml:space="preserve">           e in loco          </t>
  </si>
  <si>
    <t xml:space="preserve"> sulla rendicontazione delle spese presso la:</t>
  </si>
  <si>
    <t>DENOMINAZIONE</t>
  </si>
  <si>
    <t>CODICE IT</t>
  </si>
  <si>
    <t>TEL.</t>
  </si>
  <si>
    <t>OP/AOP</t>
  </si>
  <si>
    <t>CUAA</t>
  </si>
  <si>
    <t>FAX</t>
  </si>
  <si>
    <t>con sede in</t>
  </si>
  <si>
    <t>Comune (Pv)</t>
  </si>
  <si>
    <t>Via</t>
  </si>
  <si>
    <t>Aderente alla AOP (eventuale)</t>
  </si>
  <si>
    <t>Partecipa alle operazioni di controllo in qualità di incaricato dell'OP il Sig. / la Sig.ra</t>
  </si>
  <si>
    <t>nato a</t>
  </si>
  <si>
    <t>PV</t>
  </si>
  <si>
    <t>in data</t>
  </si>
  <si>
    <t>Estremi documento di identità (da allegare in copia)</t>
  </si>
  <si>
    <t>Carta Identità    Patente    Passaporto</t>
  </si>
  <si>
    <t>Numero documento</t>
  </si>
  <si>
    <t>rilasciato da</t>
  </si>
  <si>
    <t>Il Nucleo di controllo</t>
  </si>
  <si>
    <t>Per l'OP/AOP</t>
  </si>
  <si>
    <t xml:space="preserve">Codice Verbale </t>
  </si>
  <si>
    <t>RISULTA INCLUSA</t>
  </si>
  <si>
    <t>                         NON RISULTA INCLUSA</t>
  </si>
  <si>
    <t>nel campione delle domande da assoggettare a controllo in loco</t>
  </si>
  <si>
    <t>Tenuto conto degli esiti dei controlli sin qui svolti, con riferimento alla medesima annualità, ed in particolare:</t>
  </si>
  <si>
    <t>il Controllo del Valore della Produzione Commercializzata (V.P.C.)</t>
  </si>
  <si>
    <t>Rif.
Verb.</t>
  </si>
  <si>
    <t>del</t>
  </si>
  <si>
    <t>il Controllo circa la sussistenza dei requisiti per il mantenimento del riconoscimento dell'OP (eventuale)</t>
  </si>
  <si>
    <t>i Controlli degli Eventi</t>
  </si>
  <si>
    <t>i Controlli Tecnici (eventuali)</t>
  </si>
  <si>
    <t>Disponendo, ai fini della corretta esecuzione del controllo di rendicontazione della seguente documentazione:</t>
  </si>
  <si>
    <t>copia dei verbali di controllo di cui alla precedente pagina;</t>
  </si>
  <si>
    <t>copia della relazione annuale o, se del caso, della relazione finale, trasmessa insieme alla domanda, relativa all'esecuzione del programma operativo;</t>
  </si>
  <si>
    <t>Elenco delle azioni realizzate a mezzo di prospetto (Modello CR1b – Prospetto analitico delle spese);</t>
  </si>
  <si>
    <t>Estratto conto del conto corrente dedicato con evidenziati i pagamenti effettuati riferibili alle spese di cui al prospetto indicato nel precedente punto;</t>
  </si>
  <si>
    <t>copia della domanda di aiuto recante la tabella descrittiva del giusto calcolo dell'aiuto finanziario;</t>
  </si>
  <si>
    <t>in caso di domanda di pagamento di un importo forfettario, la prova della realizzazione dell'azione di cui trattasi;</t>
  </si>
  <si>
    <t>I documenti giustificativi delle spese sostenute nel periodo interessato;</t>
  </si>
  <si>
    <t>Altra documentazione (specificare):</t>
  </si>
  <si>
    <t>il controllo amministrativo della totalità delle spese rendicontate dall'OP come da prospetto CR1b.</t>
  </si>
  <si>
    <t>CONTROLLO AMMINISTRATIVO CONTABILE DELLE SPESE CAMPIONATE</t>
  </si>
  <si>
    <t>Per ciascuna voce di spesa presente nel prospetto analitico delle spese è stata effettuata la:</t>
  </si>
  <si>
    <t>►</t>
  </si>
  <si>
    <t>verifica circa l'effettiva realizzazione dell'intervento o dell'effettivo impiego, attraverso l'analisi degli esiti dei controlli tecnici svolti preventivamente al controllo di rendicontazione e/o dei controlli di Evento effettuati in corso dell'annualità a cui si riferisce la rendicontazione;</t>
  </si>
  <si>
    <t>verifica circa il rispetto dei limiti e dei massimali finanziari e di altra natura imposti;</t>
  </si>
  <si>
    <t>verifica di concordanza con il programma approvato della spesa sostenuta con la documentazione inerente l’attività in essere, comprendente i documenti giustificativi di spesa (ove per documenti giustificativi si intendono a titolo esemplificativo: fatture, altri documenti contabili regolarmente quietanzati, attestazioni di tecnici o organismi indipendenti qualificati);</t>
  </si>
  <si>
    <t>verifica sul sostenimento della spesa e cioè che la spesa sia adeguatamente documentata:</t>
  </si>
  <si>
    <t>&gt;</t>
  </si>
  <si>
    <t>nel caso di spese per il personale, sia adeguatamente registrato il tempo di lavoro prestato per la realizzazione delle misure, a mezzo dei prospetti CR2;</t>
  </si>
  <si>
    <t>nel caso di personale interno, sia prodotta la lettera di incarico con l'indicazione del profilo professionale posseduto e della mansione assegnata nell'azione di riferimento ovvero, nel caso di ricorso ad una consulenza esterna, sia stato formalizzato l’incarico da parte del legale rappresentante dell’OP, specificando la natura, i tempi e il relativo costo, e che il servizio fornito sia documentato con la presentazione della fattura (qualora il consulente sia soggetto IVA) o della ricevuta prevista per le prestazioni a carattere occasionale senza obbligo di subordinazione.</t>
  </si>
  <si>
    <t>nel caso di spese relative agli investimenti siano prodotti i seguenti documenti, se non già acquisiti nel corso dei sopralluoghi tecnici:</t>
  </si>
  <si>
    <t>a)</t>
  </si>
  <si>
    <t>fatture per acquisti ed investimenti;</t>
  </si>
  <si>
    <t>b)</t>
  </si>
  <si>
    <t>consuntivo dei lavori eseguiti completo dei numeri di matricola delle macchine e dei macchinari, o di altri elementi identificativi, che dovranno poter essere riscontrabili sulle macchine e sui macchinari;</t>
  </si>
  <si>
    <t>c)</t>
  </si>
  <si>
    <t>copia della delibera del consiglio di amministrazione con la quale la OP/AOP si assume l’obbligo a non alienare né distogliere dalla prevista destinazione, per almeno 10 anni gli immobili e gli impianti fissi e per almeno 5 anni i macchinari e le attrezzature mobili e 3 anni per le strumentazioni hardware e software. L’impegno assunto decorre dalla data di acquisizione dei beni;</t>
  </si>
  <si>
    <t>d)</t>
  </si>
  <si>
    <t>certificazioni previste dalla normativa vigente;</t>
  </si>
  <si>
    <t>e)</t>
  </si>
  <si>
    <t>il registro dei beni ammortizzabili o del libro degli inventari (qualora si faccia uso della facoltà concessa dall’art.2 D.P.R. 695/96) sulle quali sono riportate le annotazioni relative agli investimenti realizzati;</t>
  </si>
  <si>
    <t>f)</t>
  </si>
  <si>
    <t>nel caso di impianti di frutteti prezziari regionali, ove presenti, o comparazione di tre preventivi;</t>
  </si>
  <si>
    <t>g)</t>
  </si>
  <si>
    <t>nel caso di spese sostenute direttamente dai soci siano prodotti i seguenti documenti, se non già acquisiti nel corso dei sopralluoghi tecnici:</t>
  </si>
  <si>
    <t>elenco riepilogativo delle spese sostenute;</t>
  </si>
  <si>
    <t>copia della documentazione di giustificazione delle spese;</t>
  </si>
  <si>
    <t>schede orarie o documentazione equipollente attestante i lavori svolti direttamente dal socio, con i quali dimostrare il tempo impiegato;</t>
  </si>
  <si>
    <t>verifica che la spesa sia attribuibile all'operazione dichiarata:</t>
  </si>
  <si>
    <t>l’intestazione dei giustificativi di spesa, siano intestati alla AOP, alla OP, o ai soci ad essa aderenti, direttamente o tramite altre persone giuridiche cui gli stessi appartengono o a filiali della OP/AOP, che costituiscono strutture di commercializzazione e/o trasformazione e di servizi, incaricate dell’esecuzione di talune attività del programma operativo;</t>
  </si>
  <si>
    <t>verifica che la spesa sia riferibile temporalmente al periodo compreso nel termine previsto di realizzazione dell'azione e che il suo pagamento sia anch'esso avvenuto nel rispetto del termine stabilito;</t>
  </si>
  <si>
    <t>verifica che l'importo di spesa sia stato rendicontato correttamente, al netto dell’IVA;</t>
  </si>
  <si>
    <t>verifica che su tutti giustificativi di spesa l'OP/AOP abbia provveduto ad apporre una dicitura recante almeno le seguenti informazioni: l'annualità di riferimento e l'azione a cui la spesa si riferisce;</t>
  </si>
  <si>
    <t>verifica sul sostenimento del pagamento e cioè che il pagamento sia adeguatamente documentato:</t>
  </si>
  <si>
    <t>che non vi siano pagamenti effettuati in contanti;</t>
  </si>
  <si>
    <t>il rimborso di spese sostenute direttamente dai soci o, in caso di compensazione autorizzata dal socio, il rimborso o la compensazione dei pagamenti siano puntualmente documentati;</t>
  </si>
  <si>
    <t>verifica che tutte le operazioni trovino specifica indicazione sui relativi documenti contabili e siano transitate per il c/c dedicato;</t>
  </si>
  <si>
    <t>verifica che tutte le spese trovino corretta registrazione sul registro IVA;</t>
  </si>
  <si>
    <t>Il risultato del controllo si evidenzia nelle colonne "ammesso" "non ammesso" del relativo prospetto analitico delle spese.</t>
  </si>
  <si>
    <t>REGISTRAZIONE DELLE SPESE NON CONTROLLATE IN LOCO (ART. 27 (7) DEL REGOLAMENTO DI ESECUZIONE (UE) 2017/892)
(da compilare solo nel caso di OP estratta a campione) </t>
  </si>
  <si>
    <t>Obiettivo</t>
  </si>
  <si>
    <t>Misura</t>
  </si>
  <si>
    <t>Azione</t>
  </si>
  <si>
    <t>Intervento</t>
  </si>
  <si>
    <t>TOTALE AZIENDE
CONTROLLATE IN LOCO
( A )</t>
  </si>
  <si>
    <t>TOTALE AZIENDE
NON
CONTROLLATE IN LOCO
( B )</t>
  </si>
  <si>
    <t>TOTALE SPESA RIFERIBILE ad (A)
(€)</t>
  </si>
  <si>
    <t>TOTALE SPESA RIFERIBILE a (B)
(€)</t>
  </si>
  <si>
    <t>TOTALE SPESA RIFERIBILE ad (A)
(%)</t>
  </si>
  <si>
    <t>Incidenza
dei controlli in loco
TOTALE SPESA RIFERIBILE a (B)
(%)</t>
  </si>
  <si>
    <t>Note</t>
  </si>
  <si>
    <t>I dati richiesti andranno aggregati per intervento, azione, misura e obiettivo; per il dettaglio vedasi analitico spese CR1b; per la codifica degli interventi il sommario.</t>
  </si>
  <si>
    <t>MOTIVAZIONI E REGISTRAZIONI DELLE SPESE NON CONTROLLATE IN LOCO</t>
  </si>
  <si>
    <t>OP</t>
  </si>
  <si>
    <t xml:space="preserve"> Cod IT </t>
  </si>
  <si>
    <t>Programma Operativo</t>
  </si>
  <si>
    <t>Annualità</t>
  </si>
  <si>
    <t>Intestatario</t>
  </si>
  <si>
    <t>Fornitore</t>
  </si>
  <si>
    <t>Data
 fattura</t>
  </si>
  <si>
    <t>Imponibile</t>
  </si>
  <si>
    <t>IVA***</t>
  </si>
  <si>
    <t>Totale 
fattura***</t>
  </si>
  <si>
    <t>N° unitá**</t>
  </si>
  <si>
    <t>Massimo
rendicontabile</t>
  </si>
  <si>
    <t>Rendicontato</t>
  </si>
  <si>
    <t>Importo pagamento</t>
  </si>
  <si>
    <t>Modalità</t>
  </si>
  <si>
    <t>Ammesso</t>
  </si>
  <si>
    <t>Non ammesso</t>
  </si>
  <si>
    <t xml:space="preserve">Totale rendicontato € </t>
  </si>
  <si>
    <t>OBIETTIVO 1 - Misura 3.1  Incremento del valore commerciale dei prodotti e miglioramento della commercializzazione, compresi gli investimenti in immobilizzazioni materiali</t>
  </si>
  <si>
    <t>Tipo 
Az.*</t>
  </si>
  <si>
    <t>Azione**</t>
  </si>
  <si>
    <t>Intervento**</t>
  </si>
  <si>
    <t>Descrizione Intervento</t>
  </si>
  <si>
    <t>Cooperativa
 associata</t>
  </si>
  <si>
    <t>Partita IVA Fornitore</t>
  </si>
  <si>
    <t>Spese proroga</t>
  </si>
  <si>
    <t>N°
 fattura</t>
  </si>
  <si>
    <t>Valore ammissibile</t>
  </si>
  <si>
    <t>Data Pagamento</t>
  </si>
  <si>
    <t>Codice Evento</t>
  </si>
  <si>
    <t>Numero Comunicazione Evento</t>
  </si>
  <si>
    <t>Uscita
CCD****</t>
  </si>
  <si>
    <t>NOTE</t>
  </si>
  <si>
    <t>TOT. Obiettivo 1, Misura 3.1</t>
  </si>
  <si>
    <t xml:space="preserve"> </t>
  </si>
  <si>
    <t>OBIETTIVO 2 - Misura 3.2 Promozione dei prodotti, freschi o trasformati e attività di comunicazione diverse da quelle di promozione e di comunicazione realizzate nell’ambito delle misure di prevenzione gestione delle crisi</t>
  </si>
  <si>
    <t>TOT. Obiettivo 2, Misura 3.2</t>
  </si>
  <si>
    <t>OBIETTIVO 3 - Misura 1 Pianificazione della produzione, compresi gli investimenti in beni materiali</t>
  </si>
  <si>
    <t>TOT. Obiettivo 3, Misura 1</t>
  </si>
  <si>
    <t>OBIETTIVO 3 - Misura 2 - Miglioramento o mantenimento della qualità dei prodotti, freschi e trasformati, inclusi gli investimenti in beni materiali</t>
  </si>
  <si>
    <t>TOT. Obiettivo 3, Misura 2</t>
  </si>
  <si>
    <t>OBIETTIVO 4 - Misura 6 Azioni di prevenzione e gestione delle crisi</t>
  </si>
  <si>
    <t>.. /.. /….</t>
  </si>
  <si>
    <t>../../….</t>
  </si>
  <si>
    <t>TOT. Obiettivo 4, Misura 6</t>
  </si>
  <si>
    <t>OBIETTIVO 5 - Misura 4 Ricerca e produzione sperimentale, inclusi gli investimenti in beni materiali</t>
  </si>
  <si>
    <t>TOT. Obiettivo 5, Misura 4</t>
  </si>
  <si>
    <t>OBIETTIVO 5 - Misura 5 Formazione (diverse da quelle realizzate nell’ambito delle misure di prevenzione e gestione delle crisi) e scambio di azioni di buone pratiche e azioni volte a promuovere l'accesso ai servizi di consulenza e assistenza tecnica</t>
  </si>
  <si>
    <t>TOT. Obiettivo 5, Misura 5</t>
  </si>
  <si>
    <t>OBIETTIVO 6 - Misura 7 Azioni ambientali di cui all'articolo 33 (5), del regolamento (UE) n 1308/2013, inclusi gli investimenti in beni materiali</t>
  </si>
  <si>
    <t>TOT. Obiettivo 6, Misura 7</t>
  </si>
  <si>
    <t xml:space="preserve">TOTALE PROGRAMMA OPERATIVO </t>
  </si>
  <si>
    <t>SPESE GENERALI [2% Fondo di Esercizio]</t>
  </si>
  <si>
    <t xml:space="preserve">TOTALE FONDO D'ESERCIZIO </t>
  </si>
  <si>
    <t>*tipo azione: A acquisizione di capitale fisso o, nel caso dell'Ob. 6, azioni identiche ad impegni agroclimatico-ambientali o ad impegni di agricoltura biologica di cui agli artt. 28 e 29 del reg. (UE) n 1305/2013, previsti nel quadro del programma di Sviluppo rurale dove sono ubicate le aziende dell’OP, B altre forme di acquisizione di capitale fisso o, nel caso dell'Ob. 6 Investimenti a valenza ambientale, C Altre azioni o, nel caso dell'Ob. 6, altre azioni diverse da quelle di cui alle lettere A) e B), anche se non legate direttamente o indirettamente ad una particella di terreno</t>
  </si>
  <si>
    <t>**vedasi sommario</t>
  </si>
  <si>
    <t>*** obbligatorio da compilare per chi paga la spesa direttamente dal conto corrente dedicato</t>
  </si>
  <si>
    <t>TIMBRO e FIRMA LEGALE RAPPRESENTANTE</t>
  </si>
  <si>
    <t>**** compilare solo se la relativa spesa è passata direttamente tramite CCD</t>
  </si>
  <si>
    <t>CONTROLLO AMMINISTRATIVO CONTABILE DELLE SPESE RENDICONTATE</t>
  </si>
  <si>
    <t>(Specificare prima di ciascuna nota a quale Obiettivo, Azione, Misura e Intervento si riferisce)</t>
  </si>
  <si>
    <t>RISPETTO NO DOUBLE FUNDING DEMARCAZIONE OCM / PSR - Aiuto finanziario comunitario</t>
  </si>
  <si>
    <t>OBIETTIVO 1 - Misura 3.1  Incremento del valore commerciale dei prodotti e miglioramento della commercializzazione, compresi gli investimenti in immobilizzazioni materiali</t>
  </si>
  <si>
    <t>RISPETTO DEMARCAZIONE OCM/PSR
( SI / NO / NP )</t>
  </si>
  <si>
    <t>Operazione finanziabile nel PSR
( X )</t>
  </si>
  <si>
    <t>Operazione finanziabile in OCM ortofrutta
( X )</t>
  </si>
  <si>
    <t>Allegato 1b: Verifica del rispetto delle condizioni di scostamento di spesa</t>
  </si>
  <si>
    <t>MISURA
[art. 2, lett. f) del Reg. delegato (UE) 2017/891]</t>
  </si>
  <si>
    <t>AZIONE (*)</t>
  </si>
  <si>
    <t>(A)
Approvato
Euro</t>
  </si>
  <si>
    <t>(B)
Rendicontato
Euro</t>
  </si>
  <si>
    <t>( C )
Ammissibile
Euro</t>
  </si>
  <si>
    <t>Totale P.O.</t>
  </si>
  <si>
    <t>Sub-totale Obiettivo 1</t>
  </si>
  <si>
    <t>Sub-Totale MISURA 3.1</t>
  </si>
  <si>
    <t>3.1</t>
  </si>
  <si>
    <t>Incremento del valore commerciale dei prodotti e miglioramento della commercializzazione, compresi gli investimenti in beni materiali</t>
  </si>
  <si>
    <t>A</t>
  </si>
  <si>
    <t>Acquisizione di capitale fisso</t>
  </si>
  <si>
    <t>A.1</t>
  </si>
  <si>
    <t>A.2</t>
  </si>
  <si>
    <t>A.3</t>
  </si>
  <si>
    <t>A.4</t>
  </si>
  <si>
    <t>A.5</t>
  </si>
  <si>
    <t>A.6</t>
  </si>
  <si>
    <t>A.7</t>
  </si>
  <si>
    <t>A.8</t>
  </si>
  <si>
    <t>A.9</t>
  </si>
  <si>
    <t>A.10</t>
  </si>
  <si>
    <t>A.11</t>
  </si>
  <si>
    <t>A.12</t>
  </si>
  <si>
    <t>A.13</t>
  </si>
  <si>
    <t>A.14</t>
  </si>
  <si>
    <t>A.15</t>
  </si>
  <si>
    <t>B</t>
  </si>
  <si>
    <t>Altre forme di acquisizione di capitale fisso</t>
  </si>
  <si>
    <t>B.1</t>
  </si>
  <si>
    <t>B.2</t>
  </si>
  <si>
    <t>B.3</t>
  </si>
  <si>
    <t>B.4</t>
  </si>
  <si>
    <t>B.5</t>
  </si>
  <si>
    <t>B.6</t>
  </si>
  <si>
    <t>B.7</t>
  </si>
  <si>
    <t>B.8</t>
  </si>
  <si>
    <t>C</t>
  </si>
  <si>
    <t>Altre azioni</t>
  </si>
  <si>
    <t>C.1</t>
  </si>
  <si>
    <t>C.2</t>
  </si>
  <si>
    <t>C.3</t>
  </si>
  <si>
    <t>C.4</t>
  </si>
  <si>
    <t>Sub-totale Obiettivo 2</t>
  </si>
  <si>
    <t>Promuovere l'immissione sul mercato della produzione dei soci</t>
  </si>
  <si>
    <t>Sub-Totale MISURA 3.2</t>
  </si>
  <si>
    <t>3.2</t>
  </si>
  <si>
    <t>Promozione dei prodotti, freschi o trasformati, e attività di comunicazione diverse da quelle di promozione e di comunicazione realizzate nell'ambito delle misure di prevenzione e gestione delle crisi</t>
  </si>
  <si>
    <t>C.5</t>
  </si>
  <si>
    <t>C.6</t>
  </si>
  <si>
    <t>C.7</t>
  </si>
  <si>
    <t>C.8</t>
  </si>
  <si>
    <t>Sub-totale Obiettivo 3</t>
  </si>
  <si>
    <t>Assicurare l'adeguamento della produzione alla domanda in termini qualitativi e quantitativi</t>
  </si>
  <si>
    <t>Sub-Totale MISURA 1</t>
  </si>
  <si>
    <t>Pianificazione della produzione, compresi gli investimenti in beni materiali</t>
  </si>
  <si>
    <t>Sub-Totale MISURA 2</t>
  </si>
  <si>
    <t>Miglioramento o mantenimento della qualità dei prodotti, freschi o trasformati, compresi gli investimenti in beni materiali</t>
  </si>
  <si>
    <t>Sub-totale Obiettivo 4</t>
  </si>
  <si>
    <t>Prevenzione e gestione delle crisi</t>
  </si>
  <si>
    <t>Sub-Totale MISURA 6</t>
  </si>
  <si>
    <t>azioni di prevenzione e gestione delle crisi elencate all'articolo 33, paragrafo 3, primo comma, del regolamento (UE) n. 1308/2013</t>
  </si>
  <si>
    <t>Sub-totale Obiettivo 5</t>
  </si>
  <si>
    <t>Promuovere la conoscenza e sviluppare il potenziale umano</t>
  </si>
  <si>
    <t>Sub-Totale MISURA 4</t>
  </si>
  <si>
    <t>Ricerca e produzione per fini sperimentali, compresi gli investimenti in beni materiali</t>
  </si>
  <si>
    <t>Sub-Totale MISURA 5</t>
  </si>
  <si>
    <t>Formazione (diverse da quelle realizzate nell'ambito delle misure di prevenzione e gesione delle crisi) e scambio di azioni di buone pratiche e azioni volte a promuovere l'accesso ai servizi di consulenza e assistenza tecnica</t>
  </si>
  <si>
    <t>Sub-totale Obiettivo 6</t>
  </si>
  <si>
    <t>Salvaguardare e proteggere l'ambiente</t>
  </si>
  <si>
    <t>Sub-Totale MISURA 7</t>
  </si>
  <si>
    <t>Azioni ambientali di cui all'articolo 33, paragrafo 5, del regolamento (UE) n. 1308/2013, compresi gli investimenti in beni materiali</t>
  </si>
  <si>
    <t>Azioni identiche ad impegni agro- climatico-ambientali o ad impegni di agricoltura biologica di cui agli articoli 28 e 29 del regolamento (UE) n 1305/2013, previsti nel quadro del programma di Sviluppo rurale dove sono ubicate le aziende dell’OP</t>
  </si>
  <si>
    <t>Investimenti a valenza ambientale</t>
  </si>
  <si>
    <t>B.9</t>
  </si>
  <si>
    <t>Altre azioni diverse da quelle di cui alle lettere A e B, anche se non legate direttamente o indirettamente ad una particella di terreno</t>
  </si>
  <si>
    <t>rispetto %</t>
  </si>
  <si>
    <t>rispetto massimale</t>
  </si>
  <si>
    <t>FE Fondo di esercizio approvato</t>
  </si>
  <si>
    <t>Spese generali max 2% di FE fino a 180.000,00 Euro</t>
  </si>
  <si>
    <t> </t>
  </si>
  <si>
    <t>Allegato 1b: Verifica del rispetto delle condizioni di scostamento di spesa in AFN</t>
  </si>
  <si>
    <t>Mis.</t>
  </si>
  <si>
    <t>AZIONE
[art. 2, lett. g) del Reg. delegato (UE) 2017/891]</t>
  </si>
  <si>
    <t>Spesa
Rendicontata
Euro</t>
  </si>
  <si>
    <t>Spesa
Ammissibile
Euro</t>
  </si>
  <si>
    <t>Peso % sul FE</t>
  </si>
  <si>
    <t>Spesa Ammissibile dopo la verifica circa il rispetto delle Condizioni di equilibrio sulle AZIONI con riferimento all'annualità oggetto di domanda</t>
  </si>
  <si>
    <t>Rispetto</t>
  </si>
  <si>
    <t>Spese per il personale di cui all'All. III, punto 2., lett. b), del regolamento delegato 2017/891</t>
  </si>
  <si>
    <t>2</t>
  </si>
  <si>
    <t>7</t>
  </si>
  <si>
    <t>6</t>
  </si>
  <si>
    <t>Reimpianto dei frutteti a seguito di estirpazione per motivi sanitari e fitosanitari</t>
  </si>
  <si>
    <t>Spesa
Rendicontata
Euro_x000D_
( A )</t>
  </si>
  <si>
    <t>Spesa Ammissibile dopo la verifica circa il rispetto delle Condizioni di equilibrio sulle MISUREcon riferimento all'annualità oggetto di domanda</t>
  </si>
  <si>
    <t>Spesa
Ammessa
Euro
( B )</t>
  </si>
  <si>
    <t>Incremento del valore commerciale dei prodotti e miglioramento della commercializzazione, inclusi gli investimenti in beni materiali.</t>
  </si>
  <si>
    <t>Promozione dei prodotti, freschi o trasformati e attività di comunicazione diverse da quelle di promozione e di comunicazione realizzate nell’ambito delle misure di prevenzione e gestione delle crisi.</t>
  </si>
  <si>
    <t>1</t>
  </si>
  <si>
    <t>Pianificazione della produzione, compresi gli investimenti in beni materiali.</t>
  </si>
  <si>
    <t>Miglioramento o mantenimento della qualità dei prodotti, freschi e trasformati, inclusi gli investimenti in beni materiali.</t>
  </si>
  <si>
    <t>Prevenzione e gestione crisi (tutti gli interventi con esclusione dei ritiri per Distribuzione gratuita)</t>
  </si>
  <si>
    <t>Prevenzione e gestione crisi - Distribuzione Gratutita (aiuto al 100%)</t>
  </si>
  <si>
    <t>4</t>
  </si>
  <si>
    <t>Ricerca e produzione sperimentale, inclusi gli investimenti in beni materiali.</t>
  </si>
  <si>
    <t>5</t>
  </si>
  <si>
    <t>Formazione (diverse da quelle realizzate nell’ambito delle misure di prevenzione e gestione delle crisi) e scambio di azioni di buone pratiche e azioni volte a promuovere l'accesso ai servizi di consulenza e assistenza tecnica.</t>
  </si>
  <si>
    <t>Azioni ambientali</t>
  </si>
  <si>
    <t>Spese Generali</t>
  </si>
  <si>
    <t>Spese generali</t>
  </si>
  <si>
    <t>Totale</t>
  </si>
  <si>
    <t>Art. 33, paragrafo 5, lettera a) del Reg. CE 1308/2013</t>
  </si>
  <si>
    <t>Importo corrispondente</t>
  </si>
  <si>
    <t>Elencare le azioni ambientali ammissibili.</t>
  </si>
  <si>
    <t>Euro</t>
  </si>
  <si>
    <t>1)</t>
  </si>
  <si>
    <t>2)</t>
  </si>
  <si>
    <t>3)</t>
  </si>
  <si>
    <t>4)</t>
  </si>
  <si>
    <t>5)</t>
  </si>
  <si>
    <t>Note:</t>
  </si>
  <si>
    <t>allegato 2: PROSPETTO RIEPILOGO RIDUZIONI e SANZIONI</t>
  </si>
  <si>
    <t>Incidenza % di co-finanziamento</t>
  </si>
  <si>
    <t>Spese</t>
  </si>
  <si>
    <t>Aiuto</t>
  </si>
  <si>
    <t>Contributi soci e/o OP
in Regioni AFN</t>
  </si>
  <si>
    <t>Aiuto % di co-finanziamento</t>
  </si>
  <si>
    <t>Rendicontate
[EQUILIBRI ( A )]</t>
  </si>
  <si>
    <t>Ammissibili
[EQUILIBRI ( B )]</t>
  </si>
  <si>
    <t>Richiesto</t>
  </si>
  <si>
    <t>Ammissibile</t>
  </si>
  <si>
    <t>A) AZIONI DEL P.O. e spese generali con esclusione delle successive voci B) e C)</t>
  </si>
  <si>
    <t>(totale aiuto PO con esclusione gestione crisi)</t>
  </si>
  <si>
    <t>B) MISURE DI PREVENZIONE E GESTIONE CRISI con esclusione della distribuzione gratuita</t>
  </si>
  <si>
    <t>(totale aiuto gestione crisi)</t>
  </si>
  <si>
    <t>C) Ritiri per Distr. Gratuita (100% aiuto)</t>
  </si>
  <si>
    <t>Quota AFN su contributi</t>
  </si>
  <si>
    <t>Totali</t>
  </si>
  <si>
    <t>Valore della Produzione Commercializzata (V.P.C.) e Fondo di Esercizio (F.E.)</t>
  </si>
  <si>
    <t>rif. Verbale/ck-lts n. _______________ del _____________</t>
  </si>
  <si>
    <t>FE massimo</t>
  </si>
  <si>
    <t xml:space="preserve">in sede di presentazione della modifica annuale del Piano o della sua ultima modifica in corso di anno </t>
  </si>
  <si>
    <t>rif. Determina/Decr. N. ______________ del ___________</t>
  </si>
  <si>
    <t>4) Valore massimo delle spese rendicontabili (ricalcolato)</t>
  </si>
  <si>
    <t>RIDUZIONI</t>
  </si>
  <si>
    <t>P R O S P E T T O    K - Aiuto finanziario</t>
  </si>
  <si>
    <t>UE %</t>
  </si>
  <si>
    <t>UE Importo €</t>
  </si>
  <si>
    <t>AFN %</t>
  </si>
  <si>
    <t>AFN Importo €</t>
  </si>
  <si>
    <t>K1
Scostamento ex art. 61 (2) del Reg. UE n. 2017/891</t>
  </si>
  <si>
    <t>Da calcolare solo sullo scostamento di spesa che deriva dai controlli di ammissibilità delle spese</t>
  </si>
  <si>
    <t>K2
Penale ex art. 61 (3) del Reg. UE n. 2017/891</t>
  </si>
  <si>
    <t>K3
Ulteriore riduzione per scostamenti su Azione/Misura</t>
  </si>
  <si>
    <t>K4
Ulteriore riduzione per mancato rispetto Equilibri</t>
  </si>
  <si>
    <t>K5
Riduzione per superamento quota AFN</t>
  </si>
  <si>
    <t>Scostamento + penale + riduzioni</t>
  </si>
  <si>
    <t>Subtotale - Aiuto ammissibile al netto delle eventuali penali e riduzioni</t>
  </si>
  <si>
    <t>K6
Riduzione per il superamento del valore percentuale di cui all'Art. 34 (2) del Reg. UE n. 1308/2013
(max 4,10%)</t>
  </si>
  <si>
    <t>K7 (*)
Riduzione per il superamento del valore percentuale di cui all'Art. 34 (2) del Reg. UE n. 1308/2013
(max 4,60%)</t>
  </si>
  <si>
    <t>(*) Il calcolo viene automaticamente effettuato prendendo a riferimento il limite massimo del 4,6%. Si rammenta tuttavia che la percentuale dell'aiuto può essere portata sino al 4,7% del VPC a condizione che la porzione eccedente il 4,1% del VPC sia utilizzata unicamente per misure di prevenzione e gestione delle crisi attuate dall'associazione di organizzazioni di produttori per conto dei suoi aderenti.</t>
  </si>
  <si>
    <t>K8
Ulterore riduzione per applicazione sanzioni a seguito di controlli di primo livello sulle operazioni di ritiro di cui all'Art. 62 del Reg. UE n. 2017/891</t>
  </si>
  <si>
    <t>Totale - Aiuto ammesso al netto di tutte le riduzioni
(K1:K8)</t>
  </si>
  <si>
    <t>OPERAZIONI CONCLUSIVE</t>
  </si>
  <si>
    <t>Dichiarazioni del rappresentante della OP</t>
  </si>
  <si>
    <t>Si allegano al presente verbale i seguenti documenti:</t>
  </si>
  <si>
    <t>All. 1</t>
  </si>
  <si>
    <t>All. 2</t>
  </si>
  <si>
    <t>All. 3</t>
  </si>
  <si>
    <t>All. 4</t>
  </si>
  <si>
    <t>All. 5</t>
  </si>
  <si>
    <t>All. 6</t>
  </si>
  <si>
    <t>All. 7</t>
  </si>
  <si>
    <t>Il presente verbale, composto da nr.  ….. Pagine numerate progressivamente da……. a  …....</t>
  </si>
  <si>
    <t>viene redatto in due copie, una delle quali è consegnata al Sig. ………………………………………..</t>
  </si>
  <si>
    <t>In qualità di incaricato  della AOP/OP</t>
  </si>
  <si>
    <t>che dichiara di averne preso atto e di condividerne il contenuto.</t>
  </si>
  <si>
    <t>alle ore ..,..</t>
  </si>
  <si>
    <t>si sono concluse le operazioni di controllo.</t>
  </si>
  <si>
    <t>Il Signor</t>
  </si>
  <si>
    <t>dichiara che, nel corso delle operazioni di controllo, nessun danno e' stato arrecato dagli addetti al controllo a persone o cose e che nulla e' stato asportato dagli stessi, ad eccezione dei documenti eventualmente acquisiti e sopra elencati.</t>
  </si>
  <si>
    <t>--------------------------------------------------</t>
  </si>
  <si>
    <t>VPC per 8,2%</t>
  </si>
  <si>
    <t>fino al 40% del FE - deroga temporanea secondo il Reg. delegato (UE) n.2020/884</t>
  </si>
  <si>
    <t>fino al 70% del FE - deroga temporanea secondo il Reg. delegato (UE) n.2020/884</t>
  </si>
  <si>
    <t>fino al 70% del FE -  deroga temporanea secondo il Reg. delegato (UE) n.2020/884</t>
  </si>
  <si>
    <t>fino al 33% del FE - deroga temporanea all'art.33, paragrafo 3 quarto c, del regolamento (UE) n. 1308/2013, secondo il Reg. delegato (UE) n.2020/1275 art.1 comma I</t>
  </si>
  <si>
    <t>fino al 20% del FE</t>
  </si>
  <si>
    <t>min 10% in caso di applicazione lett. b), par. 5, art. 33, del Reg. (UE) n 1308/2013 - Deroga temporanea  secondo il Reg. delegato (UE) n.2020/884</t>
  </si>
  <si>
    <t>l'Ispettore</t>
  </si>
  <si>
    <t>Visti gli artt. 26 e 27 del Regolamento (UE) n. 17/892 riguardanti, tra l’altro, la definizione dei criteri di selezione del campione da sottoporre a controllo.</t>
  </si>
  <si>
    <t>Visti gli artt. 35 del Regolamento (UE) n. 1308/2013 e 19 del Regolamento (UE) n. 17/892, riguardanti  l’aiuto finanziario nazionale (AFN);</t>
  </si>
  <si>
    <t>Atteso che l'ispettore procede, con riferimento alla rendicontazione dell’annualità sopra indicata, al controllo in loco delle domande oggetto di campionamento ai sensi dell'art. 27 del Regolamento (UE) n. 17/892;</t>
  </si>
  <si>
    <t>Atteso che, in osservanza alla regolamentazione comunitaria di riferimento, si procede alla verifica amministrativa del 100% delle domande di aiuto;</t>
  </si>
  <si>
    <t>si procede ad effettuare i controlli amministrativi</t>
  </si>
  <si>
    <r>
      <t>Vista la domanda di aiuto presentata dall'OP con riferimento all'annualità</t>
    </r>
    <r>
      <rPr>
        <b/>
        <sz val="11"/>
        <rFont val="Century Gothic"/>
        <family val="2"/>
      </rPr>
      <t xml:space="preserve"> ________</t>
    </r>
    <r>
      <rPr>
        <sz val="11"/>
        <rFont val="Century Gothic"/>
        <family val="2"/>
      </rPr>
      <t xml:space="preserve"> con cui richiede un </t>
    </r>
    <r>
      <rPr>
        <b/>
        <sz val="11"/>
        <rFont val="Century Gothic"/>
        <family val="2"/>
      </rPr>
      <t>aiuto annuo complessivo</t>
    </r>
    <r>
      <rPr>
        <sz val="11"/>
        <rFont val="Century Gothic"/>
        <family val="2"/>
      </rPr>
      <t xml:space="preserve"> pari a:</t>
    </r>
  </si>
  <si>
    <r>
      <t xml:space="preserve">corrispondente al  ______% del </t>
    </r>
    <r>
      <rPr>
        <b/>
        <sz val="11"/>
        <rFont val="Century Gothic"/>
        <family val="2"/>
      </rPr>
      <t>Valore della Produzione Commercializzata (V.P.C.)</t>
    </r>
    <r>
      <rPr>
        <sz val="11"/>
        <rFont val="Century Gothic"/>
        <family val="2"/>
      </rPr>
      <t xml:space="preserve"> approvata, pari a:</t>
    </r>
  </si>
  <si>
    <r>
      <t xml:space="preserve">Considerato che l'annualità del Programma Operativo è stata approvata con Decreto n. (indicare l'ultima modifica se disponibile) del (indicare) per un importo complessivo del </t>
    </r>
    <r>
      <rPr>
        <b/>
        <sz val="11"/>
        <rFont val="Century Gothic"/>
        <family val="2"/>
      </rPr>
      <t>Fondo di Esercizio</t>
    </r>
    <r>
      <rPr>
        <sz val="11"/>
        <rFont val="Century Gothic"/>
        <family val="2"/>
      </rPr>
      <t xml:space="preserve"> pari a:</t>
    </r>
  </si>
  <si>
    <t>Visto che, in conformità dell'art. 27 del Regolamento (UE) n. 17/892, l'Organismo Pagatore ha provveduto a individuare il campione delle domande, relative all'annualità in esame, da sottoporre a controllo in loco ai sensi del medesimo articolo;</t>
  </si>
  <si>
    <t>Considerato che, sulla base della comunicazione da parte dell'Organismo Pagatore regionale (Oplo), la domanda di aiuto in trattazione</t>
  </si>
  <si>
    <t>copia del Piano esecutivo annuale;</t>
  </si>
  <si>
    <t>si procede ad effettuare:</t>
  </si>
  <si>
    <t>il controllo amministrativo-contabile delle spese rendicontate (nel caso in cui la domanda è stata campionata ai sensi dell'art. 27 (2), del Regolamento (UE) n. 17/892) già sottoposte a controllo tecnico;</t>
  </si>
  <si>
    <t>L'Ispettore effettua il controllo amministrativo-contabile delle spese oggetto di campionamento (art. 27, par. 2, del Regolamento (UE) n. 17/892, già sottoposte a controllo tecnico, procedendo alle seguenti verifiche.</t>
  </si>
  <si>
    <t>verifica dell'ammissibilità della spesa sostenuta secondo i criteri di esclusione indicati nell’allegato II del Reg. UE n. 2017/891 (Elenco di azioni e spese non sovvenzionabili) nonché dei criteri di ammissibilità stabiliti all’articolo 31, paragrafo 2, del Regolamento UE n. 2017/891 e dalla normativa ministeriale in vigore;</t>
  </si>
  <si>
    <t>nel caso di investimenti di valore fino a 50.000,00 euro almeno 2 preventivi; per investimenti di valore superiore a 50.000 euro almeno 3 preventivi (DM 9194017 del 30.09.2020);</t>
  </si>
  <si>
    <t>dichiarazione sostitutiva di atto di notorietà nella quale si indicano i lavori realizzati ed i relativi costi, con riferimento al prezziario della Regione dove è ubicata l’azienda. Qualora le tipologie di costo non siano previste dal prezziario regionale, queste dovranno essere determinate attraverso una apposita analisi redatta da un tecnico con abilitazione all’esercizio della professione;</t>
  </si>
  <si>
    <t>l’oggetto del giustificativo di spesa riguardi una spesa riconducibile ad un intervento previsto nell'annualità del PO approvato;</t>
  </si>
  <si>
    <t>tutte le spese ed i rimborsi effettuati dalla OP/AOP per l’attuazione del PO siano effettuati con assegni bancari, ricevuta bancaria o con bonifico bancario a carico del conto corrente dedicato;</t>
  </si>
  <si>
    <t>La scheda precedente denominata "REGISTRAZIONE DELLE SPESE NON CONTROLLATE IN LOCO (ART. 27 (7) DEL REGOLAMENTO (UE) n. 17/892)" è riferita agli investimenti denominati Eventi. Con il termine “Evento” si intende la realizzazione di un intervento tecnico, ma anche formativo e/o informativo, promozionale e/o divulgativo, che si realizza presso le aziende agricole dei produttori associati o presso imprese di lavorazione, di trasformazione, ed altre, ovvero presso strutture ospitanti appositamente individuate dall’OP organizzatrice, la cui esecuzione si esaurisce in un breve o brevissimo periodo di tempo. La non ripetibilità degli eventi, come sopra definiti, (considerata la breve durata e la stagionalità di taluni di essi) impone alle Amministrazioni di realizzare un monitoraggio in loco in corso di annualità allo scopo di verificare l’effettiva esecuzione dell’intervento. Nel corso di tali controlli, viene verificata l’attuazione delle azioni e degli eventi previsti nei programmi approvati secondo quanto descritto e giustificato nel calendario delle attività (comunicazioni di evento), mediante sopralluoghi tecnici.
Per meglio inquadrare tale attività di controllo nel più ampio sistema dei controlli definito dal Regolamento (UE) n. 17/892 si può fare riferimento all’enunciato dell’articolo 27 che riguarda in particolare i controlli in loco relativi alle domande di aiuto annuali.
Gli eventi da sottoporre a controllo vengono individuati dal Sin sulla base della calendarizzazione degli interventi ma soprattutto sulla base delle comunicazioni degli Eventi trasmesse dalle Organizzazioni stesse.
Al riguardo si evidenzia che il Regolamento dispone all'art. 27 (7) che le azioni individuali che rientrano nel campione, formano oggetto di almeno un sopralluogo inteso a verificarne l’esecuzione. La natura stessa degli interventi e la temporalità del controllo, non è oggettivamente realizzabile nella fase di controllo della domanda di pagamento.
Il regolamento specifica che tuttavia si può decidere di non effettuare tali sopralluoghi per interventi di piccola entità o se si ritiene vi sia un rischio limitato di inadempimento delle condizioni di ammissibilità all’aiuto o di mancata esecuzione dell’intervento.
Considerato che una quota di eventi è stata oggetto di sopralluogo in corso di annualità, si decide di non effettuare detti sopralluoghi in fase di controllo di rendicontazione per le seguenti motivazioni: 
1) Tutti gli interventi in oggetto risultano singolarmente di piccola entità;
2) Tutti gli interventi rendicontati vengono comunque assoggettati a controllo amministrativo;
3) Dall'analisi dell'esito dei controlli effettuati in loco, si ritiene che, con riferimento alle aziende non monitorate in corso d'anno, non vi sia un rischio di mancata o non corretta realizzazione degli interventi;
4) Si ritiene infine che l'obbligo di comunicazione da parte delle OP, di tutti gli eventi, l'obbligo da parte delle stesse di rendicontare gli eventi con esito negativo o parzialmente negativo nella loro interezza, la decurtazione in fase di controllo amministrativo dell'importo rendicontato nei casi dianzi citati e la circostanza che tale importo concorrerà, in ogni caso, alla determinazione dello scostamento di cui al par. 3, art. 61, del Regolamento (UE) n. 17/891, e come tale sanzionabile, rappresentino un importante deterrente per la corretta realizzazione di detti interventi. 
Le registrazioni sono sinteticamente esposte nella scheda precedente a cui si rimanda.</t>
  </si>
  <si>
    <t>PROSPETTO ANALITICO DELLE SPESE (Art. 9, lett. d) del Regolamento (UE) n. 17/892</t>
  </si>
  <si>
    <t>TIPO AZIONE
Strategia nazionale
(DM 9194035 del 30.09.2020)</t>
  </si>
  <si>
    <t>OBIETTIVO
Strategia nazionale
(DM 9194035 del 30.09.2020)</t>
  </si>
  <si>
    <t>Allegato 1b: Verifica del rispetto delle condizioni di equilibrio ai sensi della Strategia nazionale
(art. 27 par. 5 Regolamento (UE) n. 17/891 - Strategia Nazionale (DM 9194035 del 30.09.2020)</t>
  </si>
  <si>
    <r>
      <t xml:space="preserve">1) V.P.C. - Valore </t>
    </r>
    <r>
      <rPr>
        <b/>
        <sz val="10"/>
        <rFont val="Century Gothic"/>
        <family val="2"/>
      </rPr>
      <t>accertato</t>
    </r>
    <r>
      <rPr>
        <sz val="10"/>
        <rFont val="Century Gothic"/>
        <family val="2"/>
      </rPr>
      <t xml:space="preserve"> dall'Organismo delegato valido ai fini della determinazione del valore massimo delle spese rendicontabili, con riferimento all'annualità oggetto di controllo.
(Cfr. Riepilogo esito controllo del verbale VPC)</t>
    </r>
  </si>
  <si>
    <r>
      <t xml:space="preserve">2) V.P.C. - Valore </t>
    </r>
    <r>
      <rPr>
        <b/>
        <sz val="10"/>
        <rFont val="Century Gothic"/>
        <family val="2"/>
      </rPr>
      <t>approvato</t>
    </r>
    <r>
      <rPr>
        <sz val="10"/>
        <rFont val="Century Gothic"/>
        <family val="2"/>
      </rPr>
      <t xml:space="preserve"> con riferimento all'annualità oggetto di controllo</t>
    </r>
  </si>
  <si>
    <r>
      <t xml:space="preserve">3) Fondo di Esercizio </t>
    </r>
    <r>
      <rPr>
        <b/>
        <sz val="10"/>
        <rFont val="Century Gothic"/>
        <family val="2"/>
      </rPr>
      <t>approvato</t>
    </r>
    <r>
      <rPr>
        <sz val="10"/>
        <rFont val="Century Gothic"/>
        <family val="2"/>
      </rPr>
      <t xml:space="preserve"> in sede di presentazione della modifica annuale del Piano o della sua ultima modifica in corso di anno </t>
    </r>
  </si>
  <si>
    <t>Il presente verbale costituisce notifica di preavviso di sanzione conformemente al disposto della Legge 241/90. A tal riguardo si informa codesta OP che eventuali scritti difensivi dovranno essere inviati al Sin e a Oplo e/o alla Struttura AFCP nel cui ambito territoriale si trova la sede della OP e/o AOP, entro 10 giorni a decorrere dalla data di chiusura del presente verbale.</t>
  </si>
  <si>
    <t>Ulteriori annotazioni dell'Ispettore</t>
  </si>
  <si>
    <t>Inserire l'ID della domanda di aiuto di SiSco e la data di inizio delle operazioni di controllo</t>
  </si>
  <si>
    <t>Viste le disposizioni ministeriali in materia di PO (DM n. 9194017 del 30.09.2020);</t>
  </si>
  <si>
    <t>verifica che le spese generali connesse specificamente al fondo di esercizio o al PO, comprese le spese di gestione e personale, le spese per relazioni e studi valutativi, nonché le spese per la tenuta e la gestione della contabilità, siano di importo pari o inferiore al 2% del Fondo di esercizio approvato, e comunque per un importo complessivo, riferito all'annualità, non superiore a 180.000 euro, nel caso di OP, e a 1.250.000 euro nel caso di AOP;</t>
  </si>
  <si>
    <r>
      <t>L'Ispettore conferma che, a conclusione delle verifiche sopra specificate, ha proceduto ad apporre su ciascun giustificativo di spesa e/o di pagamento visionato il timbro recante la scritta: R</t>
    </r>
    <r>
      <rPr>
        <sz val="11"/>
        <rFont val="Century Gothic"/>
        <family val="2"/>
      </rPr>
      <t xml:space="preserve">eg. (UE) n 1308/13 PO 20.., </t>
    </r>
    <r>
      <rPr>
        <b/>
        <sz val="11"/>
        <rFont val="Century Gothic"/>
        <family val="2"/>
      </rPr>
      <t>ed apponendovi in corrispondenza la data e la sigla.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</si>
</sst>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7" formatCode="#,##0.00\ &quot;€&quot;;\-#,##0.00\ &quot;€&quot;"/>
    <numFmt numFmtId="41" formatCode="_-* #,##0_-;\-* #,##0_-;_-* &quot;-&quot;_-;_-@_-"/>
    <numFmt numFmtId="44" formatCode="_-* #,##0.00\ &quot;€&quot;_-;\-* #,##0.00\ &quot;€&quot;_-;_-* &quot;-&quot;??\ &quot;€&quot;_-;_-@_-"/>
    <numFmt numFmtId="43" formatCode="_-* #,##0.00_-;\-* #,##0.00_-;_-* &quot;-&quot;??_-;_-@_-"/>
    <numFmt numFmtId="164" formatCode="_-&quot;€&quot;\ * #,##0.00_-;\-&quot;€&quot;\ * #,##0.00_-;_-&quot;€&quot;\ * &quot;-&quot;??_-;_-@_-"/>
    <numFmt numFmtId="165" formatCode="_-* #,##0.00\ _€_-;\-* #,##0.00\ _€_-;_-* &quot;-&quot;??\ _€_-;_-@_-"/>
    <numFmt numFmtId="166" formatCode="d/m/yy;@"/>
    <numFmt numFmtId="167" formatCode="_-* #,##0.00_-;\-* #,##0.00_-;_-* &quot;-&quot;_-;_-@_-"/>
    <numFmt numFmtId="168" formatCode="_-* #,##0.00\ [$€]_-;\-* #,##0.00\ [$€]_-;_-* &quot;-&quot;??\ [$€]_-;_-@_-"/>
    <numFmt numFmtId="169" formatCode="0.0%"/>
    <numFmt numFmtId="170" formatCode="dd/mm/yy;@"/>
    <numFmt numFmtId="171" formatCode="_-* #,##0_-;\-* #,##0_-;_-* \-_-;_-@_-"/>
    <numFmt numFmtId="172" formatCode="_-* #,##0.00_-;\-* #,##0.00_-;_-* \-_-;_-@_-"/>
    <numFmt numFmtId="173" formatCode="_-* #,##0.00_-;\-* #,##0.00_-;_-* \-??_-;_-@_-"/>
    <numFmt numFmtId="174" formatCode="_-&quot;€ &quot;* #,##0.00_-;&quot;-€ &quot;* #,##0.00_-;_-&quot;€ &quot;* \-??_-;_-@_-"/>
    <numFmt numFmtId="175" formatCode="d\-mmm\-yy;@"/>
    <numFmt numFmtId="176" formatCode="_-* #,##0_-;\-* #,##0_-;_-* \-??_-;_-@_-"/>
    <numFmt numFmtId="177" formatCode="&quot;€&quot;\ #,##0.00"/>
    <numFmt numFmtId="178" formatCode="_-[$€-410]\ * #,##0.00_-;\-[$€-410]\ * #,##0.00_-;_-[$€-410]\ * &quot;-&quot;??_-;_-@_-"/>
    <numFmt numFmtId="179" formatCode="d/m/yyyy;@"/>
    <numFmt numFmtId="180" formatCode="_-* #,##0.00\ [$€-410]_-;\-* #,##0.00\ [$€-410]_-;_-* &quot;-&quot;??\ [$€-410]_-;_-@_-"/>
    <numFmt numFmtId="181" formatCode="#,##0.00\ &quot;€&quot;"/>
  </numFmts>
  <fonts count="30" x14ac:knownFonts="1">
    <font>
      <sz val="10"/>
      <name val="Arial"/>
    </font>
    <font>
      <sz val="10"/>
      <name val="Arial"/>
      <family val="2"/>
    </font>
    <font>
      <sz val="8"/>
      <name val="Arial"/>
      <family val="2"/>
    </font>
    <font>
      <sz val="10"/>
      <name val="Arial"/>
      <family val="2"/>
    </font>
    <font>
      <sz val="8"/>
      <name val="Arial"/>
      <family val="2"/>
    </font>
    <font>
      <sz val="8"/>
      <name val="Arial"/>
      <family val="2"/>
    </font>
    <font>
      <sz val="10"/>
      <name val="Arial"/>
      <family val="2"/>
    </font>
    <font>
      <sz val="10"/>
      <color rgb="FF000000"/>
      <name val="Tahoma"/>
      <family val="2"/>
    </font>
    <font>
      <sz val="10"/>
      <name val="Century Gothic"/>
      <family val="2"/>
    </font>
    <font>
      <b/>
      <sz val="10"/>
      <name val="Century Gothic"/>
      <family val="2"/>
    </font>
    <font>
      <b/>
      <sz val="11"/>
      <name val="Century Gothic"/>
      <family val="2"/>
    </font>
    <font>
      <sz val="11"/>
      <name val="Century Gothic"/>
      <family val="2"/>
    </font>
    <font>
      <sz val="11"/>
      <color rgb="FFFF0000"/>
      <name val="Century Gothic"/>
      <family val="2"/>
    </font>
    <font>
      <b/>
      <sz val="11"/>
      <color theme="1"/>
      <name val="Century Gothic"/>
      <family val="2"/>
    </font>
    <font>
      <sz val="11"/>
      <color indexed="8"/>
      <name val="Century Gothic"/>
      <family val="2"/>
    </font>
    <font>
      <sz val="11"/>
      <color theme="1"/>
      <name val="Century Gothic"/>
      <family val="2"/>
    </font>
    <font>
      <i/>
      <sz val="11"/>
      <name val="Century Gothic"/>
      <family val="2"/>
    </font>
    <font>
      <i/>
      <sz val="11"/>
      <color indexed="10"/>
      <name val="Century Gothic"/>
      <family val="2"/>
    </font>
    <font>
      <b/>
      <i/>
      <sz val="11"/>
      <name val="Century Gothic"/>
      <family val="2"/>
    </font>
    <font>
      <b/>
      <u/>
      <sz val="11"/>
      <name val="Century Gothic"/>
      <family val="2"/>
    </font>
    <font>
      <b/>
      <i/>
      <sz val="11"/>
      <color theme="1"/>
      <name val="Century Gothic"/>
      <family val="2"/>
    </font>
    <font>
      <i/>
      <sz val="11"/>
      <color theme="1"/>
      <name val="Century Gothic"/>
      <family val="2"/>
    </font>
    <font>
      <sz val="11"/>
      <color theme="0"/>
      <name val="Century Gothic"/>
      <family val="2"/>
    </font>
    <font>
      <b/>
      <sz val="10"/>
      <color theme="1"/>
      <name val="Century Gothic"/>
      <family val="2"/>
    </font>
    <font>
      <i/>
      <sz val="10"/>
      <name val="Century Gothic"/>
      <family val="2"/>
    </font>
    <font>
      <b/>
      <sz val="10"/>
      <color theme="0"/>
      <name val="Century Gothic"/>
      <family val="2"/>
    </font>
    <font>
      <sz val="10"/>
      <color indexed="9"/>
      <name val="Century Gothic"/>
      <family val="2"/>
    </font>
    <font>
      <b/>
      <sz val="10"/>
      <color rgb="FFFF0000"/>
      <name val="Century Gothic"/>
      <family val="2"/>
    </font>
    <font>
      <b/>
      <i/>
      <sz val="10"/>
      <name val="Century Gothic"/>
      <family val="2"/>
    </font>
    <font>
      <b/>
      <sz val="8"/>
      <name val="Century Gothic"/>
      <family val="2"/>
    </font>
  </fonts>
  <fills count="13">
    <fill>
      <patternFill patternType="none"/>
    </fill>
    <fill>
      <patternFill patternType="gray125"/>
    </fill>
    <fill>
      <patternFill patternType="solid">
        <fgColor indexed="61"/>
        <bgColor indexed="64"/>
      </patternFill>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theme="2"/>
        <bgColor indexed="64"/>
      </patternFill>
    </fill>
    <fill>
      <patternFill patternType="solid">
        <fgColor rgb="FFF2F2F2"/>
        <bgColor indexed="64"/>
      </patternFill>
    </fill>
    <fill>
      <patternFill patternType="solid">
        <fgColor rgb="FFD9E1F2"/>
        <bgColor indexed="64"/>
      </patternFill>
    </fill>
    <fill>
      <patternFill patternType="solid">
        <fgColor rgb="FFFFFFFF"/>
        <bgColor indexed="64"/>
      </patternFill>
    </fill>
  </fills>
  <borders count="2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hair">
        <color indexed="8"/>
      </left>
      <right style="hair">
        <color indexed="8"/>
      </right>
      <top style="hair">
        <color indexed="8"/>
      </top>
      <bottom style="hair">
        <color indexed="8"/>
      </bottom>
      <diagonal/>
    </border>
    <border>
      <left/>
      <right style="medium">
        <color indexed="64"/>
      </right>
      <top/>
      <bottom/>
      <diagonal/>
    </border>
    <border>
      <left style="medium">
        <color indexed="64"/>
      </left>
      <right/>
      <top/>
      <bottom style="medium">
        <color indexed="64"/>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dashed">
        <color indexed="55"/>
      </bottom>
      <diagonal/>
    </border>
    <border>
      <left/>
      <right style="medium">
        <color indexed="64"/>
      </right>
      <top/>
      <bottom style="dashed">
        <color indexed="55"/>
      </bottom>
      <diagonal/>
    </border>
    <border>
      <left/>
      <right/>
      <top style="dashed">
        <color indexed="55"/>
      </top>
      <bottom style="dashed">
        <color indexed="55"/>
      </bottom>
      <diagonal/>
    </border>
    <border>
      <left/>
      <right style="medium">
        <color indexed="64"/>
      </right>
      <top style="dashed">
        <color indexed="55"/>
      </top>
      <bottom style="dashed">
        <color indexed="55"/>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8"/>
      </top>
      <bottom/>
      <diagonal/>
    </border>
    <border>
      <left/>
      <right style="medium">
        <color indexed="8"/>
      </right>
      <top/>
      <bottom/>
      <diagonal/>
    </border>
    <border>
      <left/>
      <right style="thin">
        <color indexed="64"/>
      </right>
      <top/>
      <bottom/>
      <diagonal/>
    </border>
    <border>
      <left style="thin">
        <color indexed="64"/>
      </left>
      <right/>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bottom/>
      <diagonal/>
    </border>
    <border>
      <left/>
      <right/>
      <top style="hair">
        <color indexed="64"/>
      </top>
      <bottom style="hair">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theme="1"/>
      </left>
      <right style="medium">
        <color indexed="64"/>
      </right>
      <top style="thin">
        <color theme="1"/>
      </top>
      <bottom style="thin">
        <color indexed="64"/>
      </bottom>
      <diagonal/>
    </border>
    <border>
      <left style="thin">
        <color theme="1"/>
      </left>
      <right/>
      <top/>
      <bottom style="medium">
        <color theme="1"/>
      </bottom>
      <diagonal/>
    </border>
    <border>
      <left/>
      <right style="thin">
        <color theme="1"/>
      </right>
      <top/>
      <bottom style="medium">
        <color theme="1"/>
      </bottom>
      <diagonal/>
    </border>
    <border>
      <left style="medium">
        <color indexed="64"/>
      </left>
      <right style="thin">
        <color theme="1"/>
      </right>
      <top/>
      <bottom style="medium">
        <color theme="1"/>
      </bottom>
      <diagonal/>
    </border>
    <border>
      <left style="thin">
        <color theme="1"/>
      </left>
      <right style="medium">
        <color indexed="64"/>
      </right>
      <top/>
      <bottom style="medium">
        <color theme="1"/>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medium">
        <color indexed="64"/>
      </left>
      <right style="thin">
        <color theme="1"/>
      </right>
      <top style="thin">
        <color theme="1"/>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right/>
      <top style="thin">
        <color rgb="FF000000"/>
      </top>
      <bottom/>
      <diagonal/>
    </border>
    <border>
      <left style="medium">
        <color rgb="FF000000"/>
      </left>
      <right/>
      <top style="medium">
        <color rgb="FF000000"/>
      </top>
      <bottom style="medium">
        <color rgb="FF000000"/>
      </bottom>
      <diagonal/>
    </border>
    <border>
      <left/>
      <right style="thin">
        <color auto="1"/>
      </right>
      <top style="medium">
        <color rgb="FF000000"/>
      </top>
      <bottom style="medium">
        <color rgb="FF000000"/>
      </bottom>
      <diagonal/>
    </border>
    <border>
      <left style="thin">
        <color auto="1"/>
      </left>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thin">
        <color auto="1"/>
      </left>
      <right/>
      <top/>
      <bottom style="medium">
        <color rgb="FF000000"/>
      </bottom>
      <diagonal/>
    </border>
    <border>
      <left/>
      <right style="thin">
        <color auto="1"/>
      </right>
      <top/>
      <bottom style="medium">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style="thin">
        <color indexed="64"/>
      </bottom>
      <diagonal/>
    </border>
    <border>
      <left style="double">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style="thin">
        <color indexed="64"/>
      </left>
      <right style="double">
        <color auto="1"/>
      </right>
      <top style="thin">
        <color indexed="64"/>
      </top>
      <bottom style="thin">
        <color auto="1"/>
      </bottom>
      <diagonal/>
    </border>
    <border>
      <left style="double">
        <color auto="1"/>
      </left>
      <right style="thin">
        <color auto="1"/>
      </right>
      <top/>
      <bottom style="thin">
        <color auto="1"/>
      </bottom>
      <diagonal/>
    </border>
    <border>
      <left style="thin">
        <color indexed="64"/>
      </left>
      <right style="double">
        <color auto="1"/>
      </right>
      <top/>
      <bottom style="thin">
        <color rgb="FF000000"/>
      </bottom>
      <diagonal/>
    </border>
    <border>
      <left style="thin">
        <color indexed="64"/>
      </left>
      <right style="double">
        <color auto="1"/>
      </right>
      <top/>
      <bottom style="thin">
        <color auto="1"/>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indexed="64"/>
      </left>
      <right style="double">
        <color auto="1"/>
      </right>
      <top/>
      <bottom style="medium">
        <color rgb="FF000000"/>
      </bottom>
      <diagonal/>
    </border>
    <border>
      <left style="double">
        <color auto="1"/>
      </left>
      <right style="thin">
        <color auto="1"/>
      </right>
      <top/>
      <bottom style="medium">
        <color rgb="FF000000"/>
      </bottom>
      <diagonal/>
    </border>
    <border>
      <left style="thin">
        <color auto="1"/>
      </left>
      <right style="thin">
        <color auto="1"/>
      </right>
      <top/>
      <bottom style="medium">
        <color rgb="FF000000"/>
      </bottom>
      <diagonal/>
    </border>
    <border>
      <left style="thin">
        <color rgb="FF000000"/>
      </left>
      <right/>
      <top style="medium">
        <color rgb="FF000000"/>
      </top>
      <bottom style="thin">
        <color rgb="FF000000"/>
      </bottom>
      <diagonal/>
    </border>
    <border>
      <left style="double">
        <color auto="1"/>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top style="medium">
        <color rgb="FF000000"/>
      </top>
      <bottom style="thin">
        <color auto="1"/>
      </bottom>
      <diagonal/>
    </border>
    <border>
      <left style="thin">
        <color rgb="FF000000"/>
      </left>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top/>
      <bottom style="medium">
        <color auto="1"/>
      </bottom>
      <diagonal/>
    </border>
    <border>
      <left style="double">
        <color auto="1"/>
      </left>
      <right style="thin">
        <color auto="1"/>
      </right>
      <top/>
      <bottom style="medium">
        <color indexed="64"/>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thin">
        <color indexed="64"/>
      </left>
      <right style="double">
        <color auto="1"/>
      </right>
      <top/>
      <bottom style="medium">
        <color indexed="64"/>
      </bottom>
      <diagonal/>
    </border>
    <border>
      <left style="medium">
        <color auto="1"/>
      </left>
      <right style="thin">
        <color auto="1"/>
      </right>
      <top style="medium">
        <color rgb="FF000000"/>
      </top>
      <bottom/>
      <diagonal/>
    </border>
    <border>
      <left style="thin">
        <color auto="1"/>
      </left>
      <right/>
      <top style="medium">
        <color rgb="FF000000"/>
      </top>
      <bottom/>
      <diagonal/>
    </border>
    <border>
      <left style="medium">
        <color auto="1"/>
      </left>
      <right style="thin">
        <color auto="1"/>
      </right>
      <top/>
      <bottom/>
      <diagonal/>
    </border>
    <border>
      <left/>
      <right style="thin">
        <color rgb="FF000000"/>
      </right>
      <top style="medium">
        <color rgb="FF000000"/>
      </top>
      <bottom style="medium">
        <color rgb="FF000000"/>
      </bottom>
      <diagonal/>
    </border>
    <border>
      <left style="thin">
        <color indexed="64"/>
      </left>
      <right style="thin">
        <color auto="1"/>
      </right>
      <top style="medium">
        <color rgb="FF000000"/>
      </top>
      <bottom/>
      <diagonal/>
    </border>
    <border>
      <left style="thin">
        <color indexed="64"/>
      </left>
      <right style="double">
        <color auto="1"/>
      </right>
      <top style="thin">
        <color indexed="64"/>
      </top>
      <bottom style="medium">
        <color indexed="64"/>
      </bottom>
      <diagonal/>
    </border>
    <border>
      <left style="double">
        <color auto="1"/>
      </left>
      <right style="thin">
        <color auto="1"/>
      </right>
      <top style="thin">
        <color auto="1"/>
      </top>
      <bottom style="medium">
        <color auto="1"/>
      </bottom>
      <diagonal/>
    </border>
    <border>
      <left/>
      <right/>
      <top style="medium">
        <color rgb="FF000000"/>
      </top>
      <bottom/>
      <diagonal/>
    </border>
    <border>
      <left style="thin">
        <color rgb="FF000000"/>
      </left>
      <right/>
      <top style="medium">
        <color rgb="FF000000"/>
      </top>
      <bottom style="medium">
        <color indexed="64"/>
      </bottom>
      <diagonal/>
    </border>
    <border>
      <left/>
      <right/>
      <top style="medium">
        <color rgb="FF000000"/>
      </top>
      <bottom style="medium">
        <color indexed="64"/>
      </bottom>
      <diagonal/>
    </border>
    <border>
      <left/>
      <right style="double">
        <color rgb="FF000000"/>
      </right>
      <top style="medium">
        <color rgb="FF000000"/>
      </top>
      <bottom style="medium">
        <color indexed="64"/>
      </bottom>
      <diagonal/>
    </border>
    <border>
      <left style="thin">
        <color indexed="64"/>
      </left>
      <right style="double">
        <color auto="1"/>
      </right>
      <top style="thin">
        <color rgb="FF000000"/>
      </top>
      <bottom style="medium">
        <color indexed="64"/>
      </bottom>
      <diagonal/>
    </border>
    <border>
      <left style="double">
        <color auto="1"/>
      </left>
      <right style="thin">
        <color auto="1"/>
      </right>
      <top style="thin">
        <color auto="1"/>
      </top>
      <bottom style="thin">
        <color auto="1"/>
      </bottom>
      <diagonal/>
    </border>
    <border>
      <left style="double">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rgb="FF000000"/>
      </right>
      <top style="medium">
        <color rgb="FF000000"/>
      </top>
      <bottom style="medium">
        <color rgb="FF000000"/>
      </bottom>
      <diagonal/>
    </border>
    <border>
      <left/>
      <right style="thin">
        <color rgb="FF000000"/>
      </right>
      <top/>
      <bottom/>
      <diagonal/>
    </border>
    <border>
      <left style="medium">
        <color indexed="64"/>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diagonal/>
    </border>
    <border>
      <left style="thin">
        <color rgb="FF000000"/>
      </left>
      <right style="thin">
        <color indexed="64"/>
      </right>
      <top/>
      <bottom style="thin">
        <color rgb="FF000000"/>
      </bottom>
      <diagonal/>
    </border>
    <border>
      <left style="thin">
        <color indexed="64"/>
      </left>
      <right style="thin">
        <color rgb="FF000000"/>
      </right>
      <top/>
      <bottom style="thin">
        <color rgb="FF000000"/>
      </bottom>
      <diagonal/>
    </border>
    <border>
      <left/>
      <right style="double">
        <color auto="1"/>
      </right>
      <top/>
      <bottom style="thin">
        <color rgb="FF000000"/>
      </bottom>
      <diagonal/>
    </border>
    <border>
      <left style="thin">
        <color indexed="64"/>
      </left>
      <right style="medium">
        <color indexed="64"/>
      </right>
      <top/>
      <bottom style="medium">
        <color rgb="FF000000"/>
      </bottom>
      <diagonal/>
    </border>
    <border>
      <left/>
      <right style="medium">
        <color indexed="64"/>
      </right>
      <top/>
      <bottom style="thin">
        <color indexed="64"/>
      </bottom>
      <diagonal/>
    </border>
    <border>
      <left/>
      <right style="medium">
        <color indexed="64"/>
      </right>
      <top/>
      <bottom style="medium">
        <color rgb="FF000000"/>
      </bottom>
      <diagonal/>
    </border>
    <border>
      <left style="medium">
        <color indexed="64"/>
      </left>
      <right/>
      <top/>
      <bottom/>
      <diagonal/>
    </border>
    <border>
      <left style="medium">
        <color indexed="8"/>
      </left>
      <right/>
      <top/>
      <bottom/>
      <diagonal/>
    </border>
    <border>
      <left/>
      <right style="thin">
        <color indexed="64"/>
      </right>
      <top/>
      <bottom style="medium">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medium">
        <color indexed="64"/>
      </right>
      <top style="thin">
        <color indexed="64"/>
      </top>
      <bottom style="medium">
        <color rgb="FF000000"/>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right/>
      <top/>
      <bottom style="hair">
        <color auto="1"/>
      </bottom>
      <diagonal/>
    </border>
    <border>
      <left style="medium">
        <color indexed="64"/>
      </left>
      <right style="thin">
        <color indexed="64"/>
      </right>
      <top/>
      <bottom style="thin">
        <color rgb="FF000000"/>
      </bottom>
      <diagonal/>
    </border>
    <border>
      <left style="thin">
        <color rgb="FF000000"/>
      </left>
      <right style="medium">
        <color indexed="64"/>
      </right>
      <top style="thin">
        <color indexed="64"/>
      </top>
      <bottom/>
      <diagonal/>
    </border>
    <border>
      <left style="thin">
        <color rgb="FF000000"/>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auto="1"/>
      </right>
      <top/>
      <bottom/>
      <diagonal/>
    </border>
    <border>
      <left style="double">
        <color auto="1"/>
      </left>
      <right style="thin">
        <color auto="1"/>
      </right>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indexed="64"/>
      </top>
      <bottom/>
      <diagonal/>
    </border>
    <border>
      <left style="medium">
        <color indexed="64"/>
      </left>
      <right/>
      <top style="dashed">
        <color indexed="55"/>
      </top>
      <bottom/>
      <diagonal/>
    </border>
    <border>
      <left/>
      <right style="medium">
        <color indexed="64"/>
      </right>
      <top style="dashed">
        <color indexed="55"/>
      </top>
      <bottom/>
      <diagonal/>
    </border>
    <border>
      <left/>
      <right/>
      <top/>
      <bottom style="medium">
        <color indexed="8"/>
      </bottom>
      <diagonal/>
    </border>
    <border>
      <left style="medium">
        <color indexed="64"/>
      </left>
      <right/>
      <top style="medium">
        <color indexed="64"/>
      </top>
      <bottom/>
      <diagonal/>
    </border>
    <border>
      <left/>
      <right/>
      <top style="medium">
        <color auto="1"/>
      </top>
      <bottom style="thin">
        <color indexed="64"/>
      </bottom>
      <diagonal/>
    </border>
    <border>
      <left style="medium">
        <color indexed="8"/>
      </left>
      <right/>
      <top/>
      <bottom style="medium">
        <color indexed="8"/>
      </bottom>
      <diagonal/>
    </border>
    <border>
      <left/>
      <right style="medium">
        <color indexed="8"/>
      </right>
      <top/>
      <bottom style="medium">
        <color indexed="8"/>
      </bottom>
      <diagonal/>
    </border>
    <border>
      <left/>
      <right/>
      <top/>
      <bottom style="hair">
        <color indexed="8"/>
      </bottom>
      <diagonal/>
    </border>
    <border>
      <left/>
      <right/>
      <top/>
      <bottom style="hair">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thin">
        <color indexed="64"/>
      </left>
      <right style="double">
        <color auto="1"/>
      </right>
      <top style="medium">
        <color indexed="64"/>
      </top>
      <bottom style="thin">
        <color rgb="FF000000"/>
      </bottom>
      <diagonal/>
    </border>
    <border>
      <left style="double">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double">
        <color auto="1"/>
      </right>
      <top style="medium">
        <color auto="1"/>
      </top>
      <bottom style="medium">
        <color indexed="64"/>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theme="1"/>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style="double">
        <color rgb="FF000000"/>
      </right>
      <top style="medium">
        <color rgb="FF000000"/>
      </top>
      <bottom style="medium">
        <color rgb="FF000000"/>
      </bottom>
      <diagonal/>
    </border>
    <border>
      <left style="thin">
        <color indexed="64"/>
      </left>
      <right style="thin">
        <color indexed="64"/>
      </right>
      <top style="thin">
        <color indexed="64"/>
      </top>
      <bottom style="medium">
        <color rgb="FF000000"/>
      </bottom>
      <diagonal/>
    </border>
    <border>
      <left style="medium">
        <color indexed="64"/>
      </left>
      <right style="medium">
        <color indexed="64"/>
      </right>
      <top/>
      <bottom/>
      <diagonal/>
    </border>
    <border>
      <left/>
      <right style="medium">
        <color indexed="64"/>
      </right>
      <top/>
      <bottom style="thin">
        <color rgb="FF000000"/>
      </bottom>
      <diagonal/>
    </border>
    <border>
      <left style="thin">
        <color indexed="64"/>
      </left>
      <right style="medium">
        <color indexed="64"/>
      </right>
      <top/>
      <bottom style="thin">
        <color rgb="FF000000"/>
      </bottom>
      <diagonal/>
    </border>
    <border>
      <left style="medium">
        <color indexed="64"/>
      </left>
      <right style="medium">
        <color indexed="64"/>
      </right>
      <top/>
      <bottom style="medium">
        <color rgb="FF000000"/>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indexed="64"/>
      </right>
      <top style="medium">
        <color indexed="64"/>
      </top>
      <bottom/>
      <diagonal/>
    </border>
    <border>
      <left style="thin">
        <color indexed="64"/>
      </left>
      <right style="double">
        <color auto="1"/>
      </right>
      <top style="thin">
        <color indexed="64"/>
      </top>
      <bottom/>
      <diagonal/>
    </border>
    <border>
      <left style="medium">
        <color rgb="FF000000"/>
      </left>
      <right/>
      <top/>
      <bottom/>
      <diagonal/>
    </border>
    <border>
      <left style="thin">
        <color auto="1"/>
      </left>
      <right/>
      <top style="medium">
        <color auto="1"/>
      </top>
      <bottom style="thin">
        <color auto="1"/>
      </bottom>
      <diagonal/>
    </border>
    <border>
      <left style="thin">
        <color auto="1"/>
      </left>
      <right/>
      <top style="medium">
        <color auto="1"/>
      </top>
      <bottom style="medium">
        <color auto="1"/>
      </bottom>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medium">
        <color indexed="64"/>
      </right>
      <top/>
      <bottom style="thin">
        <color indexed="64"/>
      </bottom>
      <diagonal style="thin">
        <color indexed="64"/>
      </diagonal>
    </border>
  </borders>
  <cellStyleXfs count="26">
    <xf numFmtId="0" fontId="0" fillId="0" borderId="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1" fontId="1" fillId="0" borderId="0" applyFill="0" applyBorder="0" applyAlignment="0" applyProtection="0"/>
    <xf numFmtId="171" fontId="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3" fillId="0" borderId="0" applyFill="0" applyBorder="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74" fontId="1" fillId="0" borderId="0" applyFill="0" applyBorder="0" applyAlignment="0" applyProtection="0"/>
    <xf numFmtId="41"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44" fontId="1" fillId="0" borderId="0" applyFont="0" applyFill="0" applyBorder="0" applyAlignment="0" applyProtection="0"/>
  </cellStyleXfs>
  <cellXfs count="985">
    <xf numFmtId="0" fontId="0" fillId="0" borderId="0" xfId="0"/>
    <xf numFmtId="0" fontId="1" fillId="0" borderId="0" xfId="15" applyFont="1"/>
    <xf numFmtId="0" fontId="10" fillId="0" borderId="0" xfId="15" applyFont="1" applyBorder="1" applyAlignment="1">
      <alignment horizontal="center" vertical="center"/>
    </xf>
    <xf numFmtId="0" fontId="11" fillId="0" borderId="0" xfId="15" applyFont="1"/>
    <xf numFmtId="0" fontId="11" fillId="0" borderId="0" xfId="15" applyFont="1" applyAlignment="1">
      <alignment vertical="center"/>
    </xf>
    <xf numFmtId="0" fontId="10" fillId="0" borderId="0" xfId="15" applyFont="1" applyAlignment="1">
      <alignment horizontal="center" vertical="center"/>
    </xf>
    <xf numFmtId="0" fontId="10" fillId="0" borderId="0" xfId="14" applyFont="1" applyBorder="1" applyAlignment="1">
      <alignment horizontal="center" vertical="center"/>
    </xf>
    <xf numFmtId="0" fontId="11" fillId="0" borderId="0" xfId="15" applyFont="1" applyAlignment="1">
      <alignment horizontal="left"/>
    </xf>
    <xf numFmtId="0" fontId="10" fillId="0" borderId="0" xfId="15" applyFont="1" applyAlignment="1">
      <alignment horizontal="center"/>
    </xf>
    <xf numFmtId="14" fontId="10" fillId="0" borderId="7" xfId="15" applyNumberFormat="1" applyFont="1" applyBorder="1" applyAlignment="1">
      <alignment horizontal="center" vertical="center"/>
    </xf>
    <xf numFmtId="0" fontId="10" fillId="0" borderId="0" xfId="15" applyFont="1" applyAlignment="1">
      <alignment vertical="center"/>
    </xf>
    <xf numFmtId="0" fontId="10" fillId="0" borderId="0" xfId="15" applyFont="1" applyBorder="1" applyAlignment="1">
      <alignment horizontal="right" vertical="top" wrapText="1" indent="1"/>
    </xf>
    <xf numFmtId="0" fontId="10" fillId="3" borderId="0" xfId="15" applyFont="1" applyFill="1" applyAlignment="1">
      <alignment horizontal="left" vertical="center"/>
    </xf>
    <xf numFmtId="0" fontId="10" fillId="3" borderId="0" xfId="15" applyFont="1" applyFill="1" applyAlignment="1">
      <alignment horizontal="center" vertical="center"/>
    </xf>
    <xf numFmtId="0" fontId="10" fillId="0" borderId="0" xfId="15" applyFont="1" applyBorder="1" applyAlignment="1">
      <alignment horizontal="left" vertical="center"/>
    </xf>
    <xf numFmtId="0" fontId="10" fillId="0" borderId="36" xfId="15" applyFont="1" applyBorder="1" applyAlignment="1">
      <alignment horizontal="left" vertical="center"/>
    </xf>
    <xf numFmtId="0" fontId="11" fillId="0" borderId="0" xfId="15" applyFont="1" applyAlignment="1">
      <alignment vertical="center" wrapText="1"/>
    </xf>
    <xf numFmtId="0" fontId="10" fillId="0" borderId="0" xfId="15" applyFont="1" applyBorder="1" applyAlignment="1">
      <alignment vertical="center"/>
    </xf>
    <xf numFmtId="0" fontId="10" fillId="0" borderId="1" xfId="15" applyFont="1" applyBorder="1" applyAlignment="1">
      <alignment vertical="center"/>
    </xf>
    <xf numFmtId="0" fontId="10" fillId="0" borderId="0" xfId="15" applyFont="1" applyBorder="1" applyAlignment="1">
      <alignment horizontal="right" vertical="center"/>
    </xf>
    <xf numFmtId="0" fontId="10" fillId="0" borderId="1" xfId="15" applyFont="1" applyBorder="1" applyAlignment="1">
      <alignment horizontal="right" vertical="center"/>
    </xf>
    <xf numFmtId="0" fontId="11" fillId="0" borderId="0" xfId="15" applyFont="1" applyBorder="1" applyAlignment="1">
      <alignment vertical="center"/>
    </xf>
    <xf numFmtId="0" fontId="10" fillId="0" borderId="0" xfId="15" applyFont="1" applyAlignment="1">
      <alignment horizontal="right" vertical="top" wrapText="1" indent="1"/>
    </xf>
    <xf numFmtId="0" fontId="10" fillId="0" borderId="0" xfId="15" applyFont="1" applyAlignment="1">
      <alignment horizontal="left" vertical="center"/>
    </xf>
    <xf numFmtId="0" fontId="11" fillId="0" borderId="0" xfId="15" applyFont="1" applyAlignment="1">
      <alignment horizontal="left" vertical="center"/>
    </xf>
    <xf numFmtId="0" fontId="10" fillId="0" borderId="0" xfId="15" applyFont="1" applyBorder="1" applyAlignment="1">
      <alignment horizontal="left" vertical="center" wrapText="1"/>
    </xf>
    <xf numFmtId="0" fontId="10" fillId="0" borderId="196" xfId="15" applyFont="1" applyBorder="1" applyAlignment="1">
      <alignment horizontal="left" vertical="center" wrapText="1"/>
    </xf>
    <xf numFmtId="0" fontId="10" fillId="0" borderId="196" xfId="15" applyFont="1" applyBorder="1" applyAlignment="1">
      <alignment vertical="center" wrapText="1"/>
    </xf>
    <xf numFmtId="0" fontId="10" fillId="0" borderId="197" xfId="15" applyFont="1" applyBorder="1" applyAlignment="1">
      <alignment vertical="center" wrapText="1"/>
    </xf>
    <xf numFmtId="0" fontId="10" fillId="0" borderId="127" xfId="15" applyFont="1" applyBorder="1" applyAlignment="1">
      <alignment vertical="center" wrapText="1"/>
    </xf>
    <xf numFmtId="0" fontId="10" fillId="0" borderId="0" xfId="15" applyFont="1" applyBorder="1" applyAlignment="1">
      <alignment horizontal="right" vertical="center" wrapText="1"/>
    </xf>
    <xf numFmtId="0" fontId="10" fillId="0" borderId="5" xfId="15" applyFont="1" applyBorder="1" applyAlignment="1">
      <alignment horizontal="left" vertical="center" indent="1"/>
    </xf>
    <xf numFmtId="0" fontId="10" fillId="0" borderId="0" xfId="15" applyFont="1" applyBorder="1" applyAlignment="1">
      <alignment horizontal="left" vertical="center" indent="1"/>
    </xf>
    <xf numFmtId="179" fontId="10" fillId="0" borderId="3" xfId="15" applyNumberFormat="1" applyFont="1" applyBorder="1" applyAlignment="1">
      <alignment horizontal="center" vertical="center" wrapText="1"/>
    </xf>
    <xf numFmtId="0" fontId="10" fillId="0" borderId="0" xfId="15" applyFont="1" applyBorder="1" applyAlignment="1">
      <alignment vertical="center" wrapText="1"/>
    </xf>
    <xf numFmtId="0" fontId="10" fillId="0" borderId="8" xfId="15" applyFont="1" applyBorder="1" applyAlignment="1">
      <alignment vertical="center" wrapText="1"/>
    </xf>
    <xf numFmtId="0" fontId="10" fillId="0" borderId="0" xfId="15" applyFont="1" applyBorder="1" applyAlignment="1">
      <alignment horizontal="center" vertical="center" wrapText="1"/>
    </xf>
    <xf numFmtId="0" fontId="10" fillId="0" borderId="5" xfId="15" applyFont="1" applyBorder="1" applyAlignment="1">
      <alignment vertical="center" wrapText="1"/>
    </xf>
    <xf numFmtId="0" fontId="10" fillId="0" borderId="127" xfId="15" applyFont="1" applyBorder="1" applyAlignment="1">
      <alignment horizontal="left" vertical="center" wrapText="1"/>
    </xf>
    <xf numFmtId="0" fontId="11" fillId="0" borderId="0" xfId="15" applyFont="1" applyBorder="1" applyAlignment="1">
      <alignment horizontal="center" vertical="top" wrapText="1"/>
    </xf>
    <xf numFmtId="0" fontId="11" fillId="0" borderId="0" xfId="15" applyFont="1" applyBorder="1"/>
    <xf numFmtId="14" fontId="10" fillId="0" borderId="5" xfId="15" applyNumberFormat="1" applyFont="1" applyBorder="1" applyAlignment="1">
      <alignment horizontal="center" vertical="center"/>
    </xf>
    <xf numFmtId="0" fontId="11" fillId="0" borderId="9" xfId="15" applyFont="1" applyBorder="1"/>
    <xf numFmtId="0" fontId="11" fillId="0" borderId="94" xfId="15" applyFont="1" applyBorder="1"/>
    <xf numFmtId="0" fontId="11" fillId="0" borderId="134" xfId="15" applyFont="1" applyBorder="1"/>
    <xf numFmtId="0" fontId="11" fillId="0" borderId="128" xfId="15" applyFont="1" applyBorder="1"/>
    <xf numFmtId="0" fontId="11" fillId="0" borderId="0" xfId="15" applyFont="1" applyBorder="1" applyAlignment="1">
      <alignment horizontal="center"/>
    </xf>
    <xf numFmtId="0" fontId="11" fillId="0" borderId="0" xfId="15" applyFont="1" applyBorder="1" applyAlignment="1"/>
    <xf numFmtId="0" fontId="11" fillId="0" borderId="37" xfId="15" applyFont="1" applyBorder="1" applyAlignment="1"/>
    <xf numFmtId="0" fontId="11" fillId="0" borderId="37" xfId="15" applyFont="1" applyBorder="1"/>
    <xf numFmtId="170" fontId="11" fillId="0" borderId="153" xfId="15" applyNumberFormat="1" applyFont="1" applyBorder="1" applyAlignment="1"/>
    <xf numFmtId="0" fontId="11" fillId="0" borderId="153" xfId="15" applyFont="1" applyBorder="1" applyAlignment="1"/>
    <xf numFmtId="0" fontId="11" fillId="0" borderId="151" xfId="15" applyFont="1" applyBorder="1"/>
    <xf numFmtId="0" fontId="11" fillId="0" borderId="148" xfId="15" applyFont="1" applyBorder="1"/>
    <xf numFmtId="0" fontId="11" fillId="0" borderId="152" xfId="15" applyFont="1" applyBorder="1"/>
    <xf numFmtId="0" fontId="8" fillId="0" borderId="0" xfId="0" applyFont="1"/>
    <xf numFmtId="0" fontId="10" fillId="0" borderId="0" xfId="14" applyFont="1" applyBorder="1" applyAlignment="1">
      <alignment horizontal="center"/>
    </xf>
    <xf numFmtId="0" fontId="8" fillId="0" borderId="149" xfId="14" applyFont="1" applyBorder="1"/>
    <xf numFmtId="0" fontId="8" fillId="0" borderId="127" xfId="14" applyFont="1" applyBorder="1"/>
    <xf numFmtId="0" fontId="8" fillId="0" borderId="0" xfId="14" applyFont="1" applyBorder="1"/>
    <xf numFmtId="0" fontId="8" fillId="0" borderId="0" xfId="14" applyFont="1" applyBorder="1" applyAlignment="1">
      <alignment horizontal="center"/>
    </xf>
    <xf numFmtId="0" fontId="8" fillId="0" borderId="0" xfId="14" applyFont="1" applyBorder="1" applyAlignment="1"/>
    <xf numFmtId="0" fontId="8" fillId="0" borderId="0" xfId="14" applyFont="1" applyBorder="1" applyAlignment="1">
      <alignment horizontal="center" wrapText="1"/>
    </xf>
    <xf numFmtId="170" fontId="8" fillId="0" borderId="153" xfId="14" applyNumberFormat="1" applyFont="1" applyBorder="1" applyAlignment="1"/>
    <xf numFmtId="0" fontId="8" fillId="0" borderId="153" xfId="14" applyFont="1" applyBorder="1" applyAlignment="1"/>
    <xf numFmtId="0" fontId="8" fillId="0" borderId="9" xfId="14" applyFont="1" applyBorder="1"/>
    <xf numFmtId="0" fontId="8" fillId="0" borderId="155" xfId="14" applyFont="1" applyBorder="1"/>
    <xf numFmtId="0" fontId="8" fillId="0" borderId="134" xfId="14" applyFont="1" applyBorder="1"/>
    <xf numFmtId="0" fontId="10" fillId="0" borderId="0" xfId="14" applyFont="1" applyBorder="1" applyAlignment="1"/>
    <xf numFmtId="0" fontId="10" fillId="0" borderId="1" xfId="14" quotePrefix="1" applyFont="1" applyBorder="1" applyAlignment="1"/>
    <xf numFmtId="0" fontId="11" fillId="0" borderId="0" xfId="0" applyFont="1"/>
    <xf numFmtId="0" fontId="11" fillId="0" borderId="0" xfId="14" applyFont="1" applyBorder="1"/>
    <xf numFmtId="0" fontId="11" fillId="0" borderId="0" xfId="14" applyFont="1"/>
    <xf numFmtId="0" fontId="10" fillId="0" borderId="0" xfId="14" applyFont="1" applyBorder="1"/>
    <xf numFmtId="181" fontId="11" fillId="0" borderId="0" xfId="14" applyNumberFormat="1" applyFont="1"/>
    <xf numFmtId="10" fontId="11" fillId="0" borderId="0" xfId="14" applyNumberFormat="1" applyFont="1"/>
    <xf numFmtId="0" fontId="11" fillId="0" borderId="0" xfId="14" applyFont="1" applyFill="1" applyAlignment="1">
      <alignment horizontal="left" vertical="center" wrapText="1"/>
    </xf>
    <xf numFmtId="0" fontId="11" fillId="0" borderId="0" xfId="14" applyFont="1" applyFill="1" applyBorder="1" applyAlignment="1">
      <alignment horizontal="left" vertical="center" wrapText="1"/>
    </xf>
    <xf numFmtId="177" fontId="10" fillId="0" borderId="4" xfId="9" applyNumberFormat="1" applyFont="1" applyBorder="1" applyAlignment="1">
      <alignment horizontal="right" vertical="center"/>
    </xf>
    <xf numFmtId="0" fontId="10" fillId="0" borderId="1" xfId="14" applyFont="1" applyBorder="1" applyAlignment="1">
      <alignment vertical="center" wrapText="1"/>
    </xf>
    <xf numFmtId="0" fontId="10" fillId="0" borderId="0" xfId="14" applyFont="1" applyAlignment="1">
      <alignment vertical="center" wrapText="1"/>
    </xf>
    <xf numFmtId="177" fontId="10" fillId="0" borderId="0" xfId="9" applyNumberFormat="1" applyFont="1" applyBorder="1" applyAlignment="1">
      <alignment horizontal="right" vertical="center"/>
    </xf>
    <xf numFmtId="0" fontId="11" fillId="0" borderId="1" xfId="14" applyFont="1" applyBorder="1" applyAlignment="1">
      <alignment horizontal="left" vertical="center" wrapText="1"/>
    </xf>
    <xf numFmtId="177" fontId="11" fillId="0" borderId="0" xfId="9" applyNumberFormat="1" applyFont="1" applyBorder="1" applyAlignment="1">
      <alignment horizontal="center" vertical="center"/>
    </xf>
    <xf numFmtId="0" fontId="11" fillId="0" borderId="0" xfId="14" applyFont="1" applyAlignment="1">
      <alignment horizontal="left" vertical="center" wrapText="1"/>
    </xf>
    <xf numFmtId="0" fontId="11" fillId="0" borderId="0" xfId="14" applyFont="1" applyBorder="1" applyAlignment="1">
      <alignment horizontal="left" vertical="center" wrapText="1"/>
    </xf>
    <xf numFmtId="0" fontId="10" fillId="0" borderId="0" xfId="14" applyFont="1" applyAlignment="1">
      <alignment horizontal="center" vertical="center" wrapText="1"/>
    </xf>
    <xf numFmtId="0" fontId="11" fillId="0" borderId="0" xfId="14" applyFont="1" applyAlignment="1">
      <alignment vertical="top"/>
    </xf>
    <xf numFmtId="0" fontId="11" fillId="0" borderId="149" xfId="14" applyFont="1" applyBorder="1"/>
    <xf numFmtId="0" fontId="11" fillId="0" borderId="196" xfId="14" applyFont="1" applyBorder="1"/>
    <xf numFmtId="0" fontId="11" fillId="0" borderId="197" xfId="14" applyFont="1" applyBorder="1"/>
    <xf numFmtId="0" fontId="11" fillId="0" borderId="127" xfId="14" applyFont="1" applyBorder="1"/>
    <xf numFmtId="0" fontId="11" fillId="0" borderId="0" xfId="14" applyFont="1" applyBorder="1" applyAlignment="1">
      <alignment horizontal="center"/>
    </xf>
    <xf numFmtId="0" fontId="11" fillId="0" borderId="0" xfId="14" applyFont="1" applyBorder="1" applyAlignment="1"/>
    <xf numFmtId="0" fontId="11" fillId="0" borderId="8" xfId="14" applyFont="1" applyBorder="1" applyAlignment="1"/>
    <xf numFmtId="0" fontId="11" fillId="0" borderId="0" xfId="14" applyFont="1" applyBorder="1" applyAlignment="1">
      <alignment horizontal="center" wrapText="1"/>
    </xf>
    <xf numFmtId="0" fontId="11" fillId="0" borderId="8" xfId="14" applyFont="1" applyBorder="1"/>
    <xf numFmtId="170" fontId="11" fillId="0" borderId="153" xfId="14" applyNumberFormat="1" applyFont="1" applyBorder="1" applyAlignment="1"/>
    <xf numFmtId="0" fontId="11" fillId="0" borderId="0" xfId="14" applyFont="1" applyBorder="1" applyAlignment="1">
      <alignment vertical="top"/>
    </xf>
    <xf numFmtId="0" fontId="11" fillId="0" borderId="137" xfId="14" applyFont="1" applyBorder="1" applyAlignment="1">
      <alignment vertical="top"/>
    </xf>
    <xf numFmtId="0" fontId="11" fillId="0" borderId="153" xfId="14" applyFont="1" applyBorder="1" applyAlignment="1"/>
    <xf numFmtId="0" fontId="11" fillId="0" borderId="154" xfId="14" applyFont="1" applyBorder="1"/>
    <xf numFmtId="0" fontId="11" fillId="0" borderId="9" xfId="14" applyFont="1" applyBorder="1"/>
    <xf numFmtId="0" fontId="11" fillId="0" borderId="155" xfId="14" applyFont="1" applyBorder="1"/>
    <xf numFmtId="0" fontId="11" fillId="0" borderId="134" xfId="14" applyFont="1" applyBorder="1"/>
    <xf numFmtId="0" fontId="10" fillId="0" borderId="1" xfId="14" applyFont="1" applyBorder="1" applyAlignment="1"/>
    <xf numFmtId="0" fontId="11" fillId="0" borderId="1" xfId="14" applyFont="1" applyBorder="1" applyAlignment="1">
      <alignment horizontal="center" vertical="center"/>
    </xf>
    <xf numFmtId="0" fontId="11" fillId="0" borderId="0" xfId="14" applyFont="1" applyBorder="1" applyAlignment="1">
      <alignment vertical="center" textRotation="90"/>
    </xf>
    <xf numFmtId="0" fontId="11" fillId="0" borderId="62" xfId="14" applyFont="1" applyBorder="1" applyAlignment="1">
      <alignment vertical="top"/>
    </xf>
    <xf numFmtId="0" fontId="11" fillId="0" borderId="57" xfId="14" applyFont="1" applyBorder="1" applyAlignment="1">
      <alignment vertical="top"/>
    </xf>
    <xf numFmtId="0" fontId="11" fillId="0" borderId="154" xfId="14" applyFont="1" applyBorder="1" applyAlignment="1">
      <alignment vertical="top"/>
    </xf>
    <xf numFmtId="0" fontId="10" fillId="0" borderId="0" xfId="0" applyFont="1" applyBorder="1" applyAlignment="1">
      <alignment horizontal="center"/>
    </xf>
    <xf numFmtId="0" fontId="8" fillId="0" borderId="196" xfId="0" applyFont="1" applyBorder="1"/>
    <xf numFmtId="0" fontId="8" fillId="0" borderId="197" xfId="0" applyFont="1" applyBorder="1"/>
    <xf numFmtId="0" fontId="8" fillId="0" borderId="0" xfId="0" applyFont="1" applyBorder="1"/>
    <xf numFmtId="0" fontId="8" fillId="0" borderId="0" xfId="0" applyFont="1" applyBorder="1" applyAlignment="1">
      <alignment horizontal="center"/>
    </xf>
    <xf numFmtId="0" fontId="8" fillId="0" borderId="0" xfId="0" applyFont="1" applyBorder="1" applyAlignment="1"/>
    <xf numFmtId="0" fontId="8" fillId="0" borderId="8" xfId="0" applyFont="1" applyBorder="1"/>
    <xf numFmtId="0" fontId="10" fillId="0" borderId="0" xfId="0" applyFont="1" applyBorder="1" applyAlignment="1"/>
    <xf numFmtId="0" fontId="11" fillId="0" borderId="0" xfId="0" applyFont="1" applyBorder="1"/>
    <xf numFmtId="0" fontId="10" fillId="0" borderId="0" xfId="0" applyFont="1" applyBorder="1"/>
    <xf numFmtId="0" fontId="11"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vertical="center" wrapText="1"/>
    </xf>
    <xf numFmtId="0" fontId="11" fillId="0" borderId="0" xfId="0" applyFont="1" applyAlignment="1">
      <alignment horizontal="left" vertical="center" wrapText="1"/>
    </xf>
    <xf numFmtId="0" fontId="11" fillId="0" borderId="0" xfId="0" applyFont="1" applyAlignment="1">
      <alignment vertical="top"/>
    </xf>
    <xf numFmtId="0" fontId="11" fillId="0" borderId="149" xfId="0" applyFont="1" applyBorder="1"/>
    <xf numFmtId="0" fontId="11" fillId="0" borderId="196" xfId="0" applyFont="1" applyBorder="1"/>
    <xf numFmtId="0" fontId="11" fillId="0" borderId="197" xfId="0" applyFont="1" applyBorder="1"/>
    <xf numFmtId="0" fontId="11" fillId="0" borderId="127" xfId="0" applyFont="1" applyBorder="1"/>
    <xf numFmtId="0" fontId="11" fillId="0" borderId="0" xfId="0" applyFont="1" applyBorder="1" applyAlignment="1">
      <alignment horizontal="center"/>
    </xf>
    <xf numFmtId="0" fontId="11" fillId="0" borderId="0" xfId="0" applyFont="1" applyBorder="1" applyAlignment="1"/>
    <xf numFmtId="0" fontId="11" fillId="0" borderId="8" xfId="0" applyFont="1" applyBorder="1" applyAlignment="1"/>
    <xf numFmtId="0" fontId="11" fillId="0" borderId="0" xfId="0" applyFont="1" applyBorder="1" applyAlignment="1">
      <alignment horizontal="center" wrapText="1"/>
    </xf>
    <xf numFmtId="0" fontId="11" fillId="0" borderId="8" xfId="0" applyFont="1" applyBorder="1"/>
    <xf numFmtId="170" fontId="11" fillId="0" borderId="153" xfId="0" applyNumberFormat="1" applyFont="1" applyBorder="1" applyAlignment="1"/>
    <xf numFmtId="0" fontId="11" fillId="0" borderId="0" xfId="0" applyFont="1" applyBorder="1" applyAlignment="1">
      <alignment vertical="top"/>
    </xf>
    <xf numFmtId="0" fontId="11" fillId="0" borderId="154" xfId="0" applyFont="1" applyBorder="1" applyAlignment="1">
      <alignment vertical="top"/>
    </xf>
    <xf numFmtId="0" fontId="11" fillId="0" borderId="153" xfId="0" applyFont="1" applyBorder="1" applyAlignment="1"/>
    <xf numFmtId="0" fontId="11" fillId="0" borderId="154" xfId="0" applyFont="1" applyBorder="1"/>
    <xf numFmtId="0" fontId="11" fillId="0" borderId="9" xfId="0" applyFont="1" applyBorder="1"/>
    <xf numFmtId="0" fontId="11" fillId="0" borderId="155" xfId="0" applyFont="1" applyBorder="1"/>
    <xf numFmtId="0" fontId="11" fillId="0" borderId="134" xfId="0" applyFont="1" applyBorder="1"/>
    <xf numFmtId="0" fontId="9" fillId="0" borderId="0" xfId="14" applyFont="1" applyBorder="1" applyAlignment="1">
      <alignment horizontal="right" vertical="center"/>
    </xf>
    <xf numFmtId="0" fontId="10" fillId="0" borderId="0" xfId="16" applyFont="1" applyBorder="1" applyAlignment="1">
      <alignment horizontal="center"/>
    </xf>
    <xf numFmtId="0" fontId="10" fillId="0" borderId="0" xfId="13" applyNumberFormat="1" applyFont="1" applyFill="1" applyBorder="1" applyAlignment="1">
      <alignment horizontal="center" vertical="center" wrapText="1"/>
    </xf>
    <xf numFmtId="0" fontId="10" fillId="0" borderId="0" xfId="16" applyNumberFormat="1" applyFont="1" applyFill="1" applyBorder="1" applyAlignment="1">
      <alignment horizontal="center" vertical="center" wrapText="1"/>
    </xf>
    <xf numFmtId="164" fontId="10" fillId="0" borderId="0" xfId="20" applyFont="1" applyFill="1" applyBorder="1" applyAlignment="1" applyProtection="1">
      <alignment horizontal="center" vertical="center" wrapText="1"/>
    </xf>
    <xf numFmtId="4" fontId="10" fillId="0" borderId="0" xfId="4" applyNumberFormat="1" applyFont="1" applyFill="1" applyBorder="1" applyAlignment="1" applyProtection="1">
      <alignment horizontal="center" vertical="center" wrapText="1"/>
    </xf>
    <xf numFmtId="175" fontId="10" fillId="0" borderId="0" xfId="16" applyNumberFormat="1" applyFont="1" applyFill="1" applyBorder="1" applyAlignment="1">
      <alignment horizontal="center" vertical="center" wrapText="1"/>
    </xf>
    <xf numFmtId="0" fontId="11" fillId="0" borderId="0" xfId="13" applyFont="1"/>
    <xf numFmtId="0" fontId="11" fillId="0" borderId="0" xfId="16" applyFont="1" applyFill="1" applyBorder="1" applyAlignment="1">
      <alignment horizontal="center" vertical="center" wrapText="1"/>
    </xf>
    <xf numFmtId="0" fontId="11" fillId="0" borderId="0" xfId="16" applyFont="1" applyAlignment="1">
      <alignment horizontal="center" vertical="center" wrapText="1"/>
    </xf>
    <xf numFmtId="0" fontId="10" fillId="0" borderId="0" xfId="16" applyFont="1" applyBorder="1" applyAlignment="1">
      <alignment horizontal="right"/>
    </xf>
    <xf numFmtId="0" fontId="10" fillId="0" borderId="0" xfId="16" applyFont="1" applyBorder="1" applyAlignment="1"/>
    <xf numFmtId="0" fontId="11" fillId="0" borderId="0" xfId="16" applyFont="1" applyBorder="1" applyAlignment="1">
      <alignment vertical="center"/>
    </xf>
    <xf numFmtId="0" fontId="11" fillId="0" borderId="0" xfId="16" applyFont="1" applyBorder="1" applyAlignment="1"/>
    <xf numFmtId="0" fontId="10" fillId="0" borderId="0" xfId="14" applyFont="1" applyBorder="1" applyAlignment="1">
      <alignment horizontal="right" vertical="center"/>
    </xf>
    <xf numFmtId="0" fontId="11" fillId="0" borderId="0" xfId="16" applyFont="1" applyBorder="1"/>
    <xf numFmtId="0" fontId="11" fillId="0" borderId="0" xfId="16" applyFont="1"/>
    <xf numFmtId="0" fontId="13" fillId="0" borderId="0" xfId="16" applyFont="1" applyBorder="1" applyAlignment="1"/>
    <xf numFmtId="0" fontId="11" fillId="0" borderId="0" xfId="16" applyFont="1" applyFill="1"/>
    <xf numFmtId="0" fontId="11" fillId="0" borderId="0" xfId="16" applyFont="1" applyFill="1" applyBorder="1" applyAlignment="1">
      <alignment horizontal="center" vertical="center"/>
    </xf>
    <xf numFmtId="4" fontId="11" fillId="0" borderId="0" xfId="4" applyNumberFormat="1" applyFont="1" applyFill="1" applyBorder="1" applyAlignment="1" applyProtection="1">
      <alignment vertical="center"/>
    </xf>
    <xf numFmtId="0" fontId="11" fillId="0" borderId="0" xfId="16" applyFont="1" applyFill="1" applyBorder="1" applyAlignment="1"/>
    <xf numFmtId="0" fontId="11" fillId="0" borderId="0" xfId="16" applyFont="1" applyFill="1" applyBorder="1"/>
    <xf numFmtId="0" fontId="11" fillId="0" borderId="0" xfId="16" applyFont="1" applyFill="1" applyBorder="1" applyAlignment="1">
      <alignment horizontal="center"/>
    </xf>
    <xf numFmtId="4" fontId="11" fillId="0" borderId="0" xfId="16" applyNumberFormat="1" applyFont="1" applyFill="1" applyAlignment="1">
      <alignment vertical="center"/>
    </xf>
    <xf numFmtId="0" fontId="11" fillId="0" borderId="0" xfId="0" applyFont="1" applyFill="1" applyBorder="1" applyAlignment="1"/>
    <xf numFmtId="0" fontId="11" fillId="0" borderId="0" xfId="0" applyFont="1" applyFill="1" applyBorder="1" applyAlignment="1">
      <alignment horizontal="left" vertical="center"/>
    </xf>
    <xf numFmtId="0" fontId="11" fillId="0" borderId="0" xfId="12" applyFont="1" applyFill="1" applyBorder="1" applyAlignment="1">
      <alignment vertical="center" wrapText="1"/>
    </xf>
    <xf numFmtId="164" fontId="11" fillId="0" borderId="0" xfId="20" applyFont="1" applyFill="1" applyBorder="1" applyAlignment="1">
      <alignment horizontal="center" vertical="center"/>
    </xf>
    <xf numFmtId="9" fontId="11" fillId="0" borderId="0" xfId="18" applyFont="1" applyFill="1" applyBorder="1" applyAlignment="1">
      <alignment horizontal="center" vertical="center"/>
    </xf>
    <xf numFmtId="4" fontId="11" fillId="0" borderId="0" xfId="8" applyNumberFormat="1" applyFont="1" applyFill="1" applyBorder="1" applyAlignment="1">
      <alignment vertical="center" wrapText="1"/>
    </xf>
    <xf numFmtId="0" fontId="11" fillId="0" borderId="0" xfId="0" applyFont="1" applyFill="1" applyBorder="1" applyAlignment="1">
      <alignment vertical="center"/>
    </xf>
    <xf numFmtId="16"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0" borderId="0" xfId="0" applyNumberFormat="1" applyFont="1" applyFill="1" applyBorder="1" applyAlignment="1" applyProtection="1">
      <alignment vertical="center" wrapText="1"/>
    </xf>
    <xf numFmtId="164" fontId="11" fillId="0" borderId="0" xfId="0" applyNumberFormat="1" applyFont="1" applyFill="1" applyBorder="1" applyAlignment="1">
      <alignment horizontal="center" vertical="center"/>
    </xf>
    <xf numFmtId="9" fontId="11" fillId="0" borderId="0" xfId="0" applyNumberFormat="1" applyFont="1" applyFill="1" applyBorder="1" applyAlignment="1">
      <alignment horizontal="center" vertical="center"/>
    </xf>
    <xf numFmtId="4" fontId="11" fillId="0" borderId="0" xfId="0" applyNumberFormat="1" applyFont="1" applyFill="1" applyBorder="1" applyAlignment="1">
      <alignment vertical="center" wrapText="1"/>
    </xf>
    <xf numFmtId="0" fontId="11" fillId="0" borderId="0" xfId="13" applyFont="1" applyBorder="1"/>
    <xf numFmtId="16" fontId="11" fillId="0" borderId="0" xfId="16" applyNumberFormat="1" applyFont="1" applyFill="1" applyBorder="1" applyAlignment="1">
      <alignment horizontal="center" vertical="center" wrapText="1"/>
    </xf>
    <xf numFmtId="0" fontId="14" fillId="4" borderId="0" xfId="13" applyFont="1" applyFill="1" applyBorder="1" applyAlignment="1">
      <alignment horizontal="center" vertical="center" wrapText="1"/>
    </xf>
    <xf numFmtId="0" fontId="11" fillId="4" borderId="0" xfId="12" applyFont="1" applyFill="1" applyBorder="1" applyAlignment="1">
      <alignment horizontal="center" vertical="center" wrapText="1"/>
    </xf>
    <xf numFmtId="10" fontId="11" fillId="4" borderId="0" xfId="19" applyNumberFormat="1" applyFont="1" applyFill="1" applyBorder="1" applyAlignment="1">
      <alignment horizontal="center" vertical="center"/>
    </xf>
    <xf numFmtId="4" fontId="11" fillId="4" borderId="0" xfId="8" applyNumberFormat="1" applyFont="1" applyFill="1" applyBorder="1" applyAlignment="1">
      <alignment horizontal="center" vertical="center" wrapText="1"/>
    </xf>
    <xf numFmtId="172" fontId="11" fillId="0" borderId="0" xfId="4" applyNumberFormat="1" applyFont="1" applyFill="1" applyBorder="1" applyAlignment="1" applyProtection="1"/>
    <xf numFmtId="0" fontId="11" fillId="0" borderId="149" xfId="16" applyFont="1" applyBorder="1"/>
    <xf numFmtId="0" fontId="11" fillId="0" borderId="196" xfId="16" applyFont="1" applyBorder="1"/>
    <xf numFmtId="0" fontId="11" fillId="0" borderId="196" xfId="16" applyFont="1" applyBorder="1" applyAlignment="1">
      <alignment horizontal="center"/>
    </xf>
    <xf numFmtId="0" fontId="11" fillId="0" borderId="196" xfId="16" applyFont="1" applyBorder="1" applyAlignment="1"/>
    <xf numFmtId="172" fontId="11" fillId="0" borderId="196" xfId="4" applyNumberFormat="1" applyFont="1" applyFill="1" applyBorder="1" applyAlignment="1" applyProtection="1"/>
    <xf numFmtId="0" fontId="11" fillId="0" borderId="197" xfId="16" applyFont="1" applyBorder="1" applyAlignment="1">
      <alignment wrapText="1"/>
    </xf>
    <xf numFmtId="0" fontId="11" fillId="0" borderId="127" xfId="16" applyFont="1" applyBorder="1"/>
    <xf numFmtId="172" fontId="11" fillId="0" borderId="8" xfId="4" applyNumberFormat="1" applyFont="1" applyFill="1" applyBorder="1" applyAlignment="1" applyProtection="1"/>
    <xf numFmtId="170" fontId="11" fillId="0" borderId="0" xfId="16" applyNumberFormat="1" applyFont="1" applyBorder="1" applyAlignment="1"/>
    <xf numFmtId="0" fontId="11" fillId="0" borderId="0" xfId="16" applyFont="1" applyBorder="1" applyAlignment="1">
      <alignment vertical="top"/>
    </xf>
    <xf numFmtId="0" fontId="11" fillId="0" borderId="127" xfId="16" applyFont="1" applyBorder="1" applyAlignment="1"/>
    <xf numFmtId="0" fontId="11" fillId="0" borderId="9" xfId="16" applyFont="1" applyBorder="1" applyAlignment="1"/>
    <xf numFmtId="0" fontId="11" fillId="0" borderId="155" xfId="16" applyFont="1" applyBorder="1" applyAlignment="1"/>
    <xf numFmtId="0" fontId="11" fillId="0" borderId="155" xfId="16" applyFont="1" applyBorder="1" applyAlignment="1">
      <alignment vertical="center"/>
    </xf>
    <xf numFmtId="172" fontId="11" fillId="0" borderId="155" xfId="4" applyNumberFormat="1" applyFont="1" applyFill="1" applyBorder="1" applyAlignment="1" applyProtection="1"/>
    <xf numFmtId="172" fontId="11" fillId="0" borderId="134" xfId="4" applyNumberFormat="1" applyFont="1" applyFill="1" applyBorder="1" applyAlignment="1" applyProtection="1"/>
    <xf numFmtId="0" fontId="10" fillId="0" borderId="0" xfId="15" applyFont="1" applyBorder="1" applyAlignment="1">
      <alignment horizontal="center"/>
    </xf>
    <xf numFmtId="0" fontId="10" fillId="0" borderId="0" xfId="15" applyFont="1" applyBorder="1" applyAlignment="1"/>
    <xf numFmtId="0" fontId="10" fillId="0" borderId="0" xfId="15" applyFont="1" applyBorder="1"/>
    <xf numFmtId="0" fontId="11" fillId="0" borderId="149" xfId="15" applyFont="1" applyBorder="1"/>
    <xf numFmtId="0" fontId="11" fillId="0" borderId="196" xfId="15" applyFont="1" applyBorder="1"/>
    <xf numFmtId="0" fontId="11" fillId="0" borderId="197" xfId="15" applyFont="1" applyBorder="1"/>
    <xf numFmtId="0" fontId="11" fillId="0" borderId="127" xfId="15" applyFont="1" applyBorder="1"/>
    <xf numFmtId="0" fontId="11" fillId="0" borderId="8" xfId="15" applyFont="1" applyBorder="1" applyAlignment="1"/>
    <xf numFmtId="0" fontId="11" fillId="0" borderId="0" xfId="15" applyFont="1" applyBorder="1" applyAlignment="1">
      <alignment horizontal="center" wrapText="1"/>
    </xf>
    <xf numFmtId="0" fontId="11" fillId="0" borderId="8" xfId="15" applyFont="1" applyBorder="1"/>
    <xf numFmtId="0" fontId="11" fillId="0" borderId="0" xfId="15" applyFont="1" applyBorder="1" applyAlignment="1">
      <alignment vertical="top"/>
    </xf>
    <xf numFmtId="0" fontId="11" fillId="0" borderId="154" xfId="15" applyFont="1" applyBorder="1" applyAlignment="1">
      <alignment vertical="top"/>
    </xf>
    <xf numFmtId="0" fontId="11" fillId="0" borderId="154" xfId="15" applyFont="1" applyBorder="1"/>
    <xf numFmtId="0" fontId="11" fillId="0" borderId="155" xfId="15" applyFont="1" applyBorder="1"/>
    <xf numFmtId="0" fontId="11" fillId="0" borderId="0" xfId="15" applyFont="1" applyAlignment="1">
      <alignment vertical="top"/>
    </xf>
    <xf numFmtId="170" fontId="8" fillId="0" borderId="0" xfId="14" applyNumberFormat="1" applyFont="1" applyBorder="1" applyAlignment="1"/>
    <xf numFmtId="0" fontId="11" fillId="0" borderId="0" xfId="14" applyFont="1" applyFill="1" applyBorder="1" applyAlignment="1">
      <alignment horizontal="center" vertical="center" wrapText="1"/>
    </xf>
    <xf numFmtId="0" fontId="11" fillId="0" borderId="0" xfId="14" applyFont="1" applyAlignment="1">
      <alignment vertical="center" wrapText="1"/>
    </xf>
    <xf numFmtId="0" fontId="10" fillId="0" borderId="0" xfId="0" applyFont="1" applyBorder="1" applyAlignment="1">
      <alignment wrapText="1"/>
    </xf>
    <xf numFmtId="0" fontId="11" fillId="0" borderId="0" xfId="0" applyFont="1" applyAlignment="1">
      <alignment wrapText="1"/>
    </xf>
    <xf numFmtId="0" fontId="11" fillId="0" borderId="0" xfId="0" applyFont="1" applyFill="1" applyAlignment="1"/>
    <xf numFmtId="0" fontId="11" fillId="0" borderId="0" xfId="0" applyFont="1" applyFill="1" applyBorder="1" applyAlignment="1">
      <alignment horizontal="center" vertical="center" wrapText="1"/>
    </xf>
    <xf numFmtId="0" fontId="11" fillId="0" borderId="0" xfId="0" applyNumberFormat="1" applyFont="1" applyFill="1" applyBorder="1" applyAlignment="1">
      <alignment horizontal="center" wrapText="1"/>
    </xf>
    <xf numFmtId="166" fontId="11" fillId="0" borderId="0" xfId="0" applyNumberFormat="1" applyFont="1" applyFill="1" applyBorder="1" applyAlignment="1">
      <alignment horizontal="center"/>
    </xf>
    <xf numFmtId="4" fontId="11" fillId="0" borderId="0" xfId="22" applyNumberFormat="1" applyFont="1" applyFill="1" applyBorder="1" applyAlignment="1">
      <alignment vertical="center"/>
    </xf>
    <xf numFmtId="4" fontId="11" fillId="0" borderId="0" xfId="22" applyNumberFormat="1" applyFont="1" applyFill="1" applyBorder="1" applyAlignment="1">
      <alignment horizontal="left" vertical="center"/>
    </xf>
    <xf numFmtId="4" fontId="11" fillId="0" borderId="0" xfId="22" applyNumberFormat="1" applyFont="1" applyFill="1" applyBorder="1" applyAlignment="1">
      <alignment vertical="center" wrapText="1"/>
    </xf>
    <xf numFmtId="4" fontId="10" fillId="0" borderId="0" xfId="22" applyNumberFormat="1" applyFont="1" applyFill="1" applyBorder="1" applyAlignment="1">
      <alignment vertical="center" wrapText="1"/>
    </xf>
    <xf numFmtId="0" fontId="11" fillId="0" borderId="0" xfId="0" applyFont="1" applyBorder="1" applyAlignment="1">
      <alignment wrapText="1"/>
    </xf>
    <xf numFmtId="0" fontId="10" fillId="0" borderId="1" xfId="0" applyFont="1" applyFill="1" applyBorder="1" applyAlignment="1"/>
    <xf numFmtId="0" fontId="11" fillId="0" borderId="1" xfId="0" applyFont="1" applyFill="1" applyBorder="1" applyAlignment="1">
      <alignment horizontal="left"/>
    </xf>
    <xf numFmtId="0" fontId="10" fillId="0" borderId="1" xfId="0" quotePrefix="1" applyNumberFormat="1" applyFont="1" applyFill="1" applyBorder="1" applyAlignment="1"/>
    <xf numFmtId="0" fontId="10" fillId="0" borderId="0" xfId="0" applyFont="1" applyFill="1" applyAlignment="1">
      <alignment horizontal="left"/>
    </xf>
    <xf numFmtId="0" fontId="10" fillId="0" borderId="0" xfId="0" applyFont="1" applyFill="1" applyAlignment="1"/>
    <xf numFmtId="0" fontId="10" fillId="0" borderId="0" xfId="0" applyFont="1" applyFill="1" applyAlignment="1">
      <alignment wrapText="1"/>
    </xf>
    <xf numFmtId="0" fontId="10" fillId="0" borderId="0" xfId="0" applyFont="1" applyAlignment="1"/>
    <xf numFmtId="0" fontId="11" fillId="0" borderId="0" xfId="0" applyFont="1" applyFill="1" applyAlignment="1">
      <alignment horizontal="center" wrapText="1"/>
    </xf>
    <xf numFmtId="0" fontId="11" fillId="0" borderId="0" xfId="0" applyNumberFormat="1" applyFont="1" applyFill="1" applyAlignment="1">
      <alignment horizontal="center" wrapText="1"/>
    </xf>
    <xf numFmtId="166" fontId="11" fillId="0" borderId="0" xfId="0" applyNumberFormat="1" applyFont="1" applyFill="1" applyAlignment="1">
      <alignment horizontal="center"/>
    </xf>
    <xf numFmtId="4" fontId="11" fillId="0" borderId="0" xfId="0" applyNumberFormat="1" applyFont="1" applyFill="1" applyAlignment="1">
      <alignment vertical="center"/>
    </xf>
    <xf numFmtId="4" fontId="11" fillId="0" borderId="0" xfId="0" applyNumberFormat="1" applyFont="1" applyFill="1" applyAlignment="1">
      <alignment vertical="center" wrapText="1"/>
    </xf>
    <xf numFmtId="4" fontId="10" fillId="0" borderId="0" xfId="0" applyNumberFormat="1" applyFont="1" applyFill="1" applyAlignment="1">
      <alignment vertical="center" wrapText="1"/>
    </xf>
    <xf numFmtId="0" fontId="11" fillId="0" borderId="0" xfId="0" applyFont="1" applyFill="1" applyAlignment="1">
      <alignment horizontal="center" vertical="center" wrapText="1"/>
    </xf>
    <xf numFmtId="0" fontId="12" fillId="0" borderId="0" xfId="0" applyFont="1" applyFill="1" applyBorder="1" applyAlignment="1">
      <alignment horizontal="center" vertical="center"/>
    </xf>
    <xf numFmtId="0" fontId="11" fillId="0" borderId="0" xfId="0" applyFont="1" applyFill="1" applyAlignment="1">
      <alignment vertical="center"/>
    </xf>
    <xf numFmtId="0" fontId="10" fillId="0" borderId="0" xfId="0" applyFont="1" applyFill="1" applyAlignment="1">
      <alignment horizontal="right"/>
    </xf>
    <xf numFmtId="0" fontId="11" fillId="0" borderId="1" xfId="0" applyFont="1" applyFill="1" applyBorder="1" applyAlignment="1">
      <alignment horizontal="left" vertical="center"/>
    </xf>
    <xf numFmtId="0" fontId="11" fillId="0" borderId="0" xfId="0" applyFont="1" applyFill="1" applyAlignment="1">
      <alignment horizontal="left"/>
    </xf>
    <xf numFmtId="0" fontId="11" fillId="0" borderId="0" xfId="0" applyFont="1" applyFill="1" applyAlignment="1">
      <alignment horizontal="left" wrapText="1"/>
    </xf>
    <xf numFmtId="0" fontId="10" fillId="0" borderId="0" xfId="0" applyFont="1" applyFill="1" applyAlignment="1">
      <alignment horizontal="left" wrapText="1"/>
    </xf>
    <xf numFmtId="4" fontId="11" fillId="0" borderId="0" xfId="0" applyNumberFormat="1" applyFont="1" applyFill="1" applyAlignment="1">
      <alignment horizontal="right" vertical="center"/>
    </xf>
    <xf numFmtId="4" fontId="10" fillId="0" borderId="0" xfId="0" applyNumberFormat="1" applyFont="1" applyFill="1" applyAlignment="1">
      <alignment horizontal="right" vertical="center"/>
    </xf>
    <xf numFmtId="4" fontId="11" fillId="0" borderId="0" xfId="0" applyNumberFormat="1" applyFont="1" applyFill="1" applyAlignment="1">
      <alignment horizontal="left" vertical="center"/>
    </xf>
    <xf numFmtId="0" fontId="16" fillId="0" borderId="6" xfId="0" applyFont="1" applyFill="1" applyBorder="1" applyAlignment="1">
      <alignment wrapText="1"/>
    </xf>
    <xf numFmtId="0" fontId="16" fillId="0" borderId="0" xfId="0" applyFont="1" applyFill="1" applyBorder="1" applyAlignment="1">
      <alignment wrapText="1"/>
    </xf>
    <xf numFmtId="4" fontId="17" fillId="0" borderId="0" xfId="0" applyNumberFormat="1" applyFont="1" applyFill="1" applyAlignment="1">
      <alignment vertical="center"/>
    </xf>
    <xf numFmtId="4" fontId="17" fillId="0" borderId="0" xfId="0" applyNumberFormat="1" applyFont="1" applyFill="1" applyAlignment="1">
      <alignment vertical="center" wrapText="1"/>
    </xf>
    <xf numFmtId="4" fontId="18" fillId="0" borderId="0" xfId="0" applyNumberFormat="1" applyFont="1" applyFill="1" applyAlignment="1">
      <alignment vertical="center" wrapText="1"/>
    </xf>
    <xf numFmtId="0" fontId="11" fillId="0" borderId="0" xfId="0" applyFont="1" applyFill="1" applyBorder="1" applyAlignment="1">
      <alignment wrapText="1"/>
    </xf>
    <xf numFmtId="0" fontId="11" fillId="0" borderId="0" xfId="0" applyFont="1" applyFill="1" applyBorder="1" applyAlignment="1">
      <alignment horizont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Border="1" applyAlignment="1">
      <alignment horizontal="left" vertical="center" wrapText="1"/>
    </xf>
    <xf numFmtId="0" fontId="11" fillId="0" borderId="0" xfId="0" applyFont="1" applyBorder="1" applyAlignment="1">
      <alignment horizontal="left"/>
    </xf>
    <xf numFmtId="44" fontId="11" fillId="0" borderId="0" xfId="25" applyFont="1" applyBorder="1"/>
    <xf numFmtId="44" fontId="11" fillId="0" borderId="0" xfId="0" applyNumberFormat="1" applyFont="1" applyBorder="1"/>
    <xf numFmtId="0" fontId="10" fillId="0" borderId="0" xfId="0" applyFont="1"/>
    <xf numFmtId="0" fontId="11" fillId="0" borderId="0" xfId="0" applyFont="1" applyFill="1" applyBorder="1"/>
    <xf numFmtId="44" fontId="11" fillId="0" borderId="0" xfId="25" applyFont="1" applyFill="1" applyBorder="1"/>
    <xf numFmtId="44" fontId="11" fillId="0" borderId="0" xfId="0" applyNumberFormat="1" applyFont="1" applyFill="1" applyBorder="1"/>
    <xf numFmtId="44" fontId="11" fillId="0" borderId="0" xfId="0" applyNumberFormat="1" applyFont="1"/>
    <xf numFmtId="0" fontId="11" fillId="0" borderId="0" xfId="0" applyFont="1" applyFill="1"/>
    <xf numFmtId="0" fontId="11" fillId="0" borderId="0" xfId="0" applyFont="1" applyFill="1" applyAlignment="1">
      <alignment wrapText="1"/>
    </xf>
    <xf numFmtId="44" fontId="11" fillId="0" borderId="0" xfId="0" applyNumberFormat="1" applyFont="1" applyFill="1"/>
    <xf numFmtId="44" fontId="11" fillId="0" borderId="59" xfId="25" applyFont="1" applyFill="1" applyBorder="1"/>
    <xf numFmtId="44" fontId="11" fillId="11" borderId="59" xfId="25" applyFont="1" applyFill="1" applyBorder="1"/>
    <xf numFmtId="0" fontId="11" fillId="0" borderId="5" xfId="0" applyFont="1" applyFill="1" applyBorder="1" applyAlignment="1"/>
    <xf numFmtId="0" fontId="10" fillId="0" borderId="5" xfId="0" applyFont="1" applyFill="1" applyBorder="1" applyAlignment="1">
      <alignment horizontal="center" wrapText="1"/>
    </xf>
    <xf numFmtId="0" fontId="10" fillId="0" borderId="5" xfId="0" applyNumberFormat="1" applyFont="1" applyFill="1" applyBorder="1" applyAlignment="1">
      <alignment horizontal="center"/>
    </xf>
    <xf numFmtId="166" fontId="10" fillId="0" borderId="5" xfId="0" applyNumberFormat="1" applyFont="1" applyFill="1" applyBorder="1" applyAlignment="1">
      <alignment horizontal="center"/>
    </xf>
    <xf numFmtId="4" fontId="10" fillId="0" borderId="5" xfId="22" applyNumberFormat="1" applyFont="1" applyFill="1" applyBorder="1" applyAlignment="1"/>
    <xf numFmtId="4" fontId="10" fillId="0" borderId="5" xfId="22" applyNumberFormat="1" applyFont="1" applyFill="1" applyBorder="1" applyAlignment="1">
      <alignment horizontal="left"/>
    </xf>
    <xf numFmtId="0" fontId="11" fillId="12" borderId="0" xfId="0" applyFont="1" applyFill="1" applyBorder="1" applyAlignment="1">
      <alignment horizontal="center"/>
    </xf>
    <xf numFmtId="0" fontId="11" fillId="12" borderId="0" xfId="0" applyFont="1" applyFill="1" applyBorder="1" applyAlignment="1">
      <alignment horizontal="center" wrapText="1"/>
    </xf>
    <xf numFmtId="0" fontId="11" fillId="0" borderId="2" xfId="0" applyFont="1" applyFill="1" applyBorder="1" applyAlignment="1"/>
    <xf numFmtId="0" fontId="11" fillId="0" borderId="3" xfId="0" applyFont="1" applyFill="1" applyBorder="1" applyAlignment="1"/>
    <xf numFmtId="0" fontId="11" fillId="0" borderId="3" xfId="0" applyFont="1" applyBorder="1" applyAlignment="1">
      <alignment wrapText="1"/>
    </xf>
    <xf numFmtId="0" fontId="11" fillId="0" borderId="3" xfId="0" applyFont="1" applyBorder="1" applyAlignment="1"/>
    <xf numFmtId="0" fontId="11" fillId="12" borderId="0" xfId="0" applyFont="1" applyFill="1" applyBorder="1" applyAlignment="1"/>
    <xf numFmtId="0" fontId="11" fillId="12" borderId="0" xfId="0" applyFont="1" applyFill="1" applyBorder="1" applyAlignment="1">
      <alignment wrapText="1"/>
    </xf>
    <xf numFmtId="0" fontId="10" fillId="0" borderId="0" xfId="0" applyFont="1" applyBorder="1" applyAlignment="1">
      <alignment horizontal="left" vertical="top"/>
    </xf>
    <xf numFmtId="0" fontId="10" fillId="0" borderId="0" xfId="0" applyFont="1" applyBorder="1" applyAlignment="1">
      <alignment vertical="top"/>
    </xf>
    <xf numFmtId="0" fontId="11" fillId="0" borderId="0" xfId="0" applyFont="1" applyFill="1" applyBorder="1" applyAlignment="1">
      <alignment vertical="justify"/>
    </xf>
    <xf numFmtId="0" fontId="11" fillId="0" borderId="6" xfId="0" applyFont="1" applyBorder="1" applyAlignment="1"/>
    <xf numFmtId="167" fontId="11" fillId="0" borderId="38" xfId="22" applyNumberFormat="1" applyFont="1" applyFill="1" applyBorder="1" applyAlignment="1"/>
    <xf numFmtId="167" fontId="11" fillId="0" borderId="0" xfId="22" applyNumberFormat="1" applyFont="1" applyBorder="1" applyAlignment="1">
      <alignment horizontal="left"/>
    </xf>
    <xf numFmtId="167" fontId="11" fillId="0" borderId="0" xfId="22" applyNumberFormat="1" applyFont="1" applyBorder="1" applyAlignment="1"/>
    <xf numFmtId="167" fontId="11" fillId="0" borderId="38" xfId="0" applyNumberFormat="1" applyFont="1" applyBorder="1" applyAlignment="1"/>
    <xf numFmtId="0" fontId="11" fillId="0" borderId="0" xfId="0" applyFont="1" applyAlignment="1">
      <alignment horizontal="left"/>
    </xf>
    <xf numFmtId="0" fontId="11" fillId="0" borderId="0" xfId="0" applyFont="1" applyBorder="1" applyAlignment="1">
      <alignment vertical="center" wrapText="1"/>
    </xf>
    <xf numFmtId="167" fontId="11" fillId="0" borderId="0" xfId="22" applyNumberFormat="1" applyFont="1" applyBorder="1" applyAlignment="1">
      <alignment wrapText="1"/>
    </xf>
    <xf numFmtId="0" fontId="11" fillId="0" borderId="39" xfId="0" applyFont="1" applyBorder="1" applyAlignment="1"/>
    <xf numFmtId="0" fontId="11" fillId="0" borderId="5" xfId="0" applyFont="1" applyBorder="1" applyAlignment="1"/>
    <xf numFmtId="167" fontId="11" fillId="0" borderId="35" xfId="22" applyNumberFormat="1" applyFont="1" applyFill="1" applyBorder="1" applyAlignment="1"/>
    <xf numFmtId="0" fontId="11" fillId="0" borderId="5" xfId="0" applyFont="1" applyBorder="1" applyAlignment="1">
      <alignment wrapText="1"/>
    </xf>
    <xf numFmtId="167" fontId="11" fillId="0" borderId="35" xfId="0" applyNumberFormat="1" applyFont="1" applyBorder="1" applyAlignment="1"/>
    <xf numFmtId="0" fontId="11" fillId="0" borderId="0" xfId="14" applyFont="1" applyAlignment="1">
      <alignment horizontal="left"/>
    </xf>
    <xf numFmtId="0" fontId="11" fillId="0" borderId="0" xfId="14" applyFont="1" applyAlignment="1" applyProtection="1">
      <alignment vertical="top" wrapText="1" readingOrder="1"/>
      <protection locked="0"/>
    </xf>
    <xf numFmtId="0" fontId="11" fillId="0" borderId="0" xfId="14" applyFont="1" applyAlignment="1">
      <alignment vertical="top" wrapText="1"/>
    </xf>
    <xf numFmtId="0" fontId="11" fillId="0" borderId="155" xfId="14" applyFont="1" applyBorder="1" applyAlignment="1">
      <alignment vertical="top" wrapText="1"/>
    </xf>
    <xf numFmtId="0" fontId="10" fillId="0" borderId="0" xfId="17" applyFont="1" applyBorder="1" applyAlignment="1">
      <alignment horizontal="center" vertical="center"/>
    </xf>
    <xf numFmtId="0" fontId="10" fillId="0" borderId="10" xfId="17" applyFont="1" applyFill="1" applyBorder="1" applyAlignment="1">
      <alignment horizontal="center" vertical="center"/>
    </xf>
    <xf numFmtId="0" fontId="10" fillId="0" borderId="0" xfId="17" applyFont="1" applyFill="1" applyAlignment="1">
      <alignment horizontal="center" vertical="center"/>
    </xf>
    <xf numFmtId="0" fontId="11" fillId="0" borderId="0" xfId="17" applyFont="1" applyFill="1" applyBorder="1" applyAlignment="1">
      <alignment horizontal="center" vertical="center"/>
    </xf>
    <xf numFmtId="0" fontId="10" fillId="0" borderId="0" xfId="17" applyFont="1" applyFill="1" applyBorder="1" applyAlignment="1">
      <alignment vertical="center"/>
    </xf>
    <xf numFmtId="0" fontId="11" fillId="0" borderId="0" xfId="17" applyFont="1" applyBorder="1" applyAlignment="1">
      <alignment horizontal="center" vertical="center"/>
    </xf>
    <xf numFmtId="0" fontId="11" fillId="0" borderId="0" xfId="17" applyFont="1" applyFill="1" applyAlignment="1">
      <alignment horizontal="center" vertical="center"/>
    </xf>
    <xf numFmtId="0" fontId="11" fillId="0" borderId="0" xfId="17" applyNumberFormat="1" applyFont="1" applyFill="1" applyBorder="1" applyAlignment="1">
      <alignment horizontal="center" vertical="center"/>
    </xf>
    <xf numFmtId="166" fontId="11" fillId="0" borderId="0" xfId="17" applyNumberFormat="1" applyFont="1" applyFill="1" applyBorder="1" applyAlignment="1">
      <alignment horizontal="center" vertical="center"/>
    </xf>
    <xf numFmtId="4" fontId="11" fillId="0" borderId="0" xfId="5" applyNumberFormat="1" applyFont="1" applyFill="1" applyBorder="1" applyAlignment="1" applyProtection="1">
      <alignment horizontal="center" vertical="center"/>
    </xf>
    <xf numFmtId="0" fontId="11" fillId="0" borderId="10" xfId="17" applyFont="1" applyFill="1" applyBorder="1" applyAlignment="1">
      <alignment horizontal="center" vertical="center"/>
    </xf>
    <xf numFmtId="0" fontId="10" fillId="0" borderId="10" xfId="17" applyNumberFormat="1" applyFont="1" applyFill="1" applyBorder="1" applyAlignment="1">
      <alignment horizontal="center" vertical="center"/>
    </xf>
    <xf numFmtId="0" fontId="11" fillId="0" borderId="0" xfId="17" applyNumberFormat="1" applyFont="1" applyFill="1" applyAlignment="1">
      <alignment horizontal="center" vertical="center"/>
    </xf>
    <xf numFmtId="166" fontId="11" fillId="0" borderId="0" xfId="17" applyNumberFormat="1" applyFont="1" applyFill="1" applyAlignment="1">
      <alignment horizontal="center" vertical="center"/>
    </xf>
    <xf numFmtId="4" fontId="11" fillId="0" borderId="0" xfId="17" applyNumberFormat="1" applyFont="1" applyFill="1" applyAlignment="1">
      <alignment horizontal="center" vertical="center"/>
    </xf>
    <xf numFmtId="4" fontId="10" fillId="0" borderId="0" xfId="17" applyNumberFormat="1" applyFont="1" applyFill="1" applyAlignment="1">
      <alignment horizontal="center" vertical="center"/>
    </xf>
    <xf numFmtId="173" fontId="10" fillId="0" borderId="0" xfId="21" applyNumberFormat="1" applyFont="1" applyFill="1" applyBorder="1" applyAlignment="1" applyProtection="1">
      <alignment horizontal="center" vertical="center"/>
    </xf>
    <xf numFmtId="0" fontId="16" fillId="0" borderId="0" xfId="17" applyFont="1" applyFill="1" applyBorder="1" applyAlignment="1">
      <alignment horizontal="center" vertical="center"/>
    </xf>
    <xf numFmtId="4" fontId="17" fillId="0" borderId="0" xfId="17" applyNumberFormat="1" applyFont="1" applyFill="1" applyAlignment="1">
      <alignment horizontal="center" vertical="center"/>
    </xf>
    <xf numFmtId="0" fontId="10" fillId="5" borderId="24" xfId="17" applyNumberFormat="1" applyFont="1" applyFill="1" applyBorder="1" applyAlignment="1">
      <alignment horizontal="center" vertical="center" wrapText="1"/>
    </xf>
    <xf numFmtId="3" fontId="10" fillId="5" borderId="24" xfId="5" applyNumberFormat="1" applyFont="1" applyFill="1" applyBorder="1" applyAlignment="1">
      <alignment horizontal="center" vertical="center" wrapText="1"/>
    </xf>
    <xf numFmtId="3" fontId="10" fillId="5" borderId="1" xfId="5" applyNumberFormat="1" applyFont="1" applyFill="1" applyBorder="1" applyAlignment="1">
      <alignment horizontal="center" vertical="center" wrapText="1"/>
    </xf>
    <xf numFmtId="0" fontId="11" fillId="0" borderId="1" xfId="0" applyFont="1" applyBorder="1"/>
    <xf numFmtId="0" fontId="11" fillId="0" borderId="1" xfId="0" applyFont="1" applyBorder="1" applyAlignment="1">
      <alignment horizontal="center"/>
    </xf>
    <xf numFmtId="0" fontId="11" fillId="0" borderId="1" xfId="0" quotePrefix="1" applyFont="1" applyBorder="1" applyAlignment="1">
      <alignment horizontal="center"/>
    </xf>
    <xf numFmtId="0" fontId="9" fillId="5" borderId="24" xfId="17" applyNumberFormat="1" applyFont="1" applyFill="1" applyBorder="1" applyAlignment="1">
      <alignment horizontal="center" vertical="center" wrapText="1"/>
    </xf>
    <xf numFmtId="4" fontId="9" fillId="5" borderId="24" xfId="5" applyNumberFormat="1" applyFont="1" applyFill="1" applyBorder="1" applyAlignment="1">
      <alignment horizontal="center" vertical="center" wrapText="1"/>
    </xf>
    <xf numFmtId="4" fontId="9" fillId="5" borderId="1" xfId="5" applyNumberFormat="1" applyFont="1" applyFill="1" applyBorder="1" applyAlignment="1">
      <alignment horizontal="center" vertical="center" wrapText="1"/>
    </xf>
    <xf numFmtId="0" fontId="8" fillId="0" borderId="0" xfId="17" applyFont="1" applyFill="1" applyBorder="1" applyAlignment="1">
      <alignment horizontal="center" vertical="center" wrapText="1"/>
    </xf>
    <xf numFmtId="0" fontId="10" fillId="0" borderId="0" xfId="0" applyFont="1" applyAlignment="1">
      <alignment horizontal="right" vertical="center"/>
    </xf>
    <xf numFmtId="0" fontId="10" fillId="0" borderId="0" xfId="0" applyFont="1" applyAlignment="1">
      <alignment horizontal="left" vertical="center"/>
    </xf>
    <xf numFmtId="0" fontId="8" fillId="0" borderId="0" xfId="0" applyFont="1" applyAlignment="1">
      <alignment vertical="center"/>
    </xf>
    <xf numFmtId="0" fontId="10" fillId="0" borderId="0" xfId="0" applyFont="1" applyAlignment="1">
      <alignment horizontal="left"/>
    </xf>
    <xf numFmtId="43" fontId="10" fillId="0" borderId="0" xfId="24" applyFont="1" applyBorder="1" applyAlignment="1">
      <alignment horizontal="right"/>
    </xf>
    <xf numFmtId="0" fontId="11" fillId="0" borderId="0" xfId="15" applyFont="1" applyAlignment="1">
      <alignment horizontal="center"/>
    </xf>
    <xf numFmtId="0" fontId="11" fillId="0" borderId="0" xfId="0" applyFont="1" applyAlignment="1">
      <alignment vertical="center"/>
    </xf>
    <xf numFmtId="0" fontId="10" fillId="0" borderId="57" xfId="0" applyFont="1" applyBorder="1" applyAlignment="1">
      <alignment horizontal="center" vertical="center" wrapText="1"/>
    </xf>
    <xf numFmtId="0" fontId="11" fillId="0" borderId="0" xfId="0" applyFont="1" applyAlignment="1" applyProtection="1">
      <alignment vertical="center" indent="1"/>
      <protection locked="0"/>
    </xf>
    <xf numFmtId="0" fontId="11" fillId="0" borderId="1" xfId="0" quotePrefix="1" applyFont="1" applyBorder="1" applyAlignment="1" applyProtection="1">
      <alignment horizontal="center" vertical="center"/>
      <protection locked="0"/>
    </xf>
    <xf numFmtId="166" fontId="11" fillId="0" borderId="0" xfId="0" applyNumberFormat="1" applyFont="1"/>
    <xf numFmtId="4" fontId="11" fillId="0" borderId="0" xfId="0" applyNumberFormat="1" applyFont="1" applyAlignment="1">
      <alignment vertical="center"/>
    </xf>
    <xf numFmtId="0" fontId="11" fillId="0" borderId="0" xfId="0" applyFont="1" applyAlignment="1">
      <alignment horizontal="center"/>
    </xf>
    <xf numFmtId="49" fontId="11" fillId="0" borderId="0" xfId="0" applyNumberFormat="1" applyFont="1" applyAlignment="1" applyProtection="1">
      <alignment vertical="center"/>
      <protection locked="0"/>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center" vertical="center" wrapText="1"/>
    </xf>
    <xf numFmtId="0" fontId="13" fillId="0" borderId="67" xfId="0" applyFont="1" applyBorder="1" applyAlignment="1">
      <alignment horizontal="center" vertical="center" textRotation="90" wrapText="1"/>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0" fontId="13" fillId="0" borderId="184" xfId="0" applyFont="1" applyBorder="1" applyAlignment="1">
      <alignment horizontal="center" vertical="center" wrapText="1"/>
    </xf>
    <xf numFmtId="0" fontId="13" fillId="4" borderId="202" xfId="0" applyFont="1" applyFill="1" applyBorder="1" applyAlignment="1">
      <alignment horizontal="center" vertical="center" wrapText="1"/>
    </xf>
    <xf numFmtId="165" fontId="21" fillId="0" borderId="68" xfId="0" applyNumberFormat="1" applyFont="1" applyBorder="1" applyAlignment="1">
      <alignment horizontal="center" vertical="center" wrapText="1"/>
    </xf>
    <xf numFmtId="165" fontId="21" fillId="0" borderId="69" xfId="0" applyNumberFormat="1" applyFont="1" applyBorder="1" applyAlignment="1">
      <alignment horizontal="center" vertical="center" wrapText="1"/>
    </xf>
    <xf numFmtId="165" fontId="21" fillId="10" borderId="184" xfId="0" applyNumberFormat="1" applyFont="1" applyFill="1" applyBorder="1" applyAlignment="1">
      <alignment horizontal="center" vertical="center" wrapText="1"/>
    </xf>
    <xf numFmtId="165" fontId="21" fillId="4" borderId="202" xfId="0" applyNumberFormat="1" applyFont="1" applyFill="1" applyBorder="1" applyAlignment="1">
      <alignment horizontal="center" vertical="center" wrapText="1"/>
    </xf>
    <xf numFmtId="0" fontId="20" fillId="0" borderId="72" xfId="0" applyFont="1" applyBorder="1" applyAlignment="1">
      <alignment horizontal="center" vertical="center" wrapText="1"/>
    </xf>
    <xf numFmtId="165" fontId="20" fillId="0" borderId="72" xfId="0" applyNumberFormat="1" applyFont="1" applyBorder="1" applyAlignment="1">
      <alignment horizontal="center" vertical="center" wrapText="1"/>
    </xf>
    <xf numFmtId="0" fontId="13" fillId="0" borderId="0" xfId="0" applyFont="1" applyAlignment="1">
      <alignment horizontal="center" vertical="center" wrapText="1"/>
    </xf>
    <xf numFmtId="165" fontId="21" fillId="0" borderId="77" xfId="0" applyNumberFormat="1" applyFont="1" applyBorder="1" applyAlignment="1">
      <alignment horizontal="center" vertical="center" wrapText="1"/>
    </xf>
    <xf numFmtId="43" fontId="21" fillId="4" borderId="202" xfId="24" applyFont="1" applyFill="1" applyBorder="1" applyAlignment="1">
      <alignment horizontal="right" vertical="center"/>
    </xf>
    <xf numFmtId="0" fontId="15" fillId="0" borderId="82" xfId="0" applyFont="1" applyFill="1" applyBorder="1" applyAlignment="1">
      <alignment horizontal="center" vertical="center"/>
    </xf>
    <xf numFmtId="43" fontId="15" fillId="0" borderId="80" xfId="24" applyFont="1" applyBorder="1" applyAlignment="1">
      <alignment horizontal="right" vertical="center"/>
    </xf>
    <xf numFmtId="43" fontId="15" fillId="0" borderId="24" xfId="24" applyFont="1" applyFill="1" applyBorder="1" applyAlignment="1" applyProtection="1">
      <alignment horizontal="right" vertical="center"/>
      <protection locked="0"/>
    </xf>
    <xf numFmtId="43" fontId="15" fillId="0" borderId="39" xfId="24" applyFont="1" applyBorder="1" applyAlignment="1">
      <alignment horizontal="right" vertical="center"/>
    </xf>
    <xf numFmtId="0" fontId="15" fillId="0" borderId="81" xfId="0" applyFont="1" applyFill="1" applyBorder="1" applyAlignment="1">
      <alignment horizontal="center" vertical="center"/>
    </xf>
    <xf numFmtId="0" fontId="15" fillId="0" borderId="85" xfId="0" applyFont="1" applyFill="1" applyBorder="1" applyAlignment="1">
      <alignment horizontal="center" vertical="center"/>
    </xf>
    <xf numFmtId="43" fontId="15" fillId="0" borderId="86" xfId="24" applyFont="1" applyBorder="1" applyAlignment="1">
      <alignment horizontal="right" vertical="center"/>
    </xf>
    <xf numFmtId="43" fontId="15" fillId="0" borderId="87" xfId="24" applyFont="1" applyFill="1" applyBorder="1" applyAlignment="1" applyProtection="1">
      <alignment horizontal="right" vertical="center"/>
      <protection locked="0"/>
    </xf>
    <xf numFmtId="43" fontId="15" fillId="0" borderId="73" xfId="24" applyFont="1" applyBorder="1" applyAlignment="1">
      <alignment horizontal="right" vertical="center"/>
    </xf>
    <xf numFmtId="0" fontId="15" fillId="0" borderId="76" xfId="0" applyFont="1" applyFill="1" applyBorder="1" applyAlignment="1">
      <alignment horizontal="center" vertical="center"/>
    </xf>
    <xf numFmtId="43" fontId="15" fillId="0" borderId="89" xfId="24" applyFont="1" applyBorder="1" applyAlignment="1">
      <alignment horizontal="right" vertical="center"/>
    </xf>
    <xf numFmtId="43" fontId="15" fillId="0" borderId="90" xfId="24" applyFont="1" applyFill="1" applyBorder="1" applyAlignment="1" applyProtection="1">
      <alignment horizontal="right" vertical="center"/>
      <protection locked="0"/>
    </xf>
    <xf numFmtId="43" fontId="15" fillId="0" borderId="91" xfId="24" applyFont="1" applyBorder="1" applyAlignment="1">
      <alignment horizontal="right" vertical="center"/>
    </xf>
    <xf numFmtId="43" fontId="15" fillId="4" borderId="202" xfId="24" applyFont="1" applyFill="1" applyBorder="1" applyAlignment="1">
      <alignment horizontal="right" vertical="center"/>
    </xf>
    <xf numFmtId="0" fontId="15" fillId="0" borderId="60" xfId="0" applyFont="1" applyFill="1" applyBorder="1" applyAlignment="1">
      <alignment horizontal="center" vertical="center"/>
    </xf>
    <xf numFmtId="0" fontId="15" fillId="4" borderId="202"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155" xfId="0" applyFont="1" applyFill="1" applyBorder="1" applyAlignment="1">
      <alignment horizontal="center" vertical="center"/>
    </xf>
    <xf numFmtId="43" fontId="15" fillId="0" borderId="95" xfId="24" applyFont="1" applyBorder="1" applyAlignment="1">
      <alignment horizontal="right" vertical="center"/>
    </xf>
    <xf numFmtId="43" fontId="15" fillId="0" borderId="96" xfId="24" applyFont="1" applyFill="1" applyBorder="1" applyAlignment="1" applyProtection="1">
      <alignment horizontal="right" vertical="center"/>
      <protection locked="0"/>
    </xf>
    <xf numFmtId="43" fontId="15" fillId="0" borderId="97" xfId="24" applyFont="1" applyBorder="1" applyAlignment="1">
      <alignment horizontal="right" vertical="center"/>
    </xf>
    <xf numFmtId="0" fontId="15" fillId="0" borderId="161" xfId="0" applyFont="1" applyFill="1" applyBorder="1" applyAlignment="1">
      <alignment horizontal="center" vertical="center"/>
    </xf>
    <xf numFmtId="43" fontId="15" fillId="0" borderId="162" xfId="24" applyFont="1" applyBorder="1" applyAlignment="1">
      <alignment horizontal="right" vertical="center"/>
    </xf>
    <xf numFmtId="43" fontId="15" fillId="0" borderId="163" xfId="24" applyFont="1" applyFill="1" applyBorder="1" applyAlignment="1" applyProtection="1">
      <alignment horizontal="right" vertical="center"/>
      <protection locked="0"/>
    </xf>
    <xf numFmtId="43" fontId="15" fillId="0" borderId="203" xfId="24" applyFont="1" applyBorder="1" applyAlignment="1">
      <alignment horizontal="right" vertical="center"/>
    </xf>
    <xf numFmtId="0" fontId="15" fillId="0" borderId="100" xfId="0" applyFont="1" applyFill="1" applyBorder="1" applyAlignment="1">
      <alignment horizontal="center" vertical="center"/>
    </xf>
    <xf numFmtId="0" fontId="15" fillId="0" borderId="0" xfId="0" applyFont="1" applyAlignment="1">
      <alignment horizontal="center" vertical="center" wrapText="1" indent="1"/>
    </xf>
    <xf numFmtId="43" fontId="15" fillId="0" borderId="0" xfId="24" applyFont="1" applyBorder="1" applyAlignment="1">
      <alignment horizontal="right" vertical="center"/>
    </xf>
    <xf numFmtId="43" fontId="15" fillId="0" borderId="0" xfId="24" applyFont="1" applyFill="1" applyBorder="1" applyAlignment="1" applyProtection="1">
      <alignment horizontal="right" vertical="center"/>
      <protection locked="0"/>
    </xf>
    <xf numFmtId="165" fontId="21" fillId="0" borderId="104" xfId="0" applyNumberFormat="1" applyFont="1" applyBorder="1" applyAlignment="1">
      <alignment horizontal="center" vertical="center" wrapText="1"/>
    </xf>
    <xf numFmtId="165" fontId="21" fillId="0" borderId="185" xfId="0" applyNumberFormat="1" applyFont="1" applyBorder="1" applyAlignment="1">
      <alignment horizontal="center" vertical="center" wrapText="1"/>
    </xf>
    <xf numFmtId="43" fontId="16" fillId="4" borderId="202" xfId="24" applyFont="1" applyFill="1" applyBorder="1" applyAlignment="1">
      <alignment horizontal="right" vertical="center"/>
    </xf>
    <xf numFmtId="0" fontId="15" fillId="0" borderId="79" xfId="0" applyFont="1" applyFill="1" applyBorder="1" applyAlignment="1">
      <alignment horizontal="center" vertical="center"/>
    </xf>
    <xf numFmtId="0" fontId="15" fillId="0" borderId="106" xfId="0" applyFont="1" applyFill="1" applyBorder="1" applyAlignment="1">
      <alignment horizontal="center" vertical="center"/>
    </xf>
    <xf numFmtId="0" fontId="15" fillId="0" borderId="201" xfId="0" applyFont="1" applyFill="1" applyBorder="1" applyAlignment="1">
      <alignment horizontal="center" vertical="center"/>
    </xf>
    <xf numFmtId="43" fontId="15" fillId="0" borderId="39" xfId="24" applyFont="1" applyFill="1" applyBorder="1" applyAlignment="1" applyProtection="1">
      <alignment horizontal="right" vertical="center"/>
      <protection locked="0"/>
    </xf>
    <xf numFmtId="0" fontId="15" fillId="0" borderId="164" xfId="0" applyFont="1" applyFill="1" applyBorder="1" applyAlignment="1">
      <alignment horizontal="center" vertical="center"/>
    </xf>
    <xf numFmtId="43" fontId="15" fillId="0" borderId="107" xfId="24" applyFont="1" applyBorder="1" applyAlignment="1">
      <alignment horizontal="right" vertical="center"/>
    </xf>
    <xf numFmtId="43" fontId="15" fillId="0" borderId="13" xfId="24" applyFont="1" applyFill="1" applyBorder="1" applyAlignment="1" applyProtection="1">
      <alignment horizontal="right" vertical="center"/>
      <protection locked="0"/>
    </xf>
    <xf numFmtId="43" fontId="15" fillId="0" borderId="133" xfId="24" applyFont="1" applyBorder="1" applyAlignment="1">
      <alignment horizontal="right" vertical="center"/>
    </xf>
    <xf numFmtId="0" fontId="15" fillId="0" borderId="96" xfId="0" applyFont="1" applyBorder="1" applyAlignment="1">
      <alignment horizontal="center" vertical="center" wrapText="1"/>
    </xf>
    <xf numFmtId="0" fontId="15" fillId="0" borderId="13" xfId="0" applyFont="1" applyBorder="1" applyAlignment="1">
      <alignment horizontal="center" vertical="center" wrapText="1"/>
    </xf>
    <xf numFmtId="43" fontId="15" fillId="0" borderId="165" xfId="24" applyFont="1" applyBorder="1" applyAlignment="1">
      <alignment horizontal="right" vertical="center"/>
    </xf>
    <xf numFmtId="43" fontId="15" fillId="0" borderId="166" xfId="24" applyFont="1" applyFill="1" applyBorder="1" applyAlignment="1" applyProtection="1">
      <alignment horizontal="right" vertical="center"/>
      <protection locked="0"/>
    </xf>
    <xf numFmtId="43" fontId="15" fillId="0" borderId="204" xfId="24" applyFont="1" applyBorder="1" applyAlignment="1">
      <alignment horizontal="right" vertical="center"/>
    </xf>
    <xf numFmtId="0" fontId="15" fillId="0" borderId="166" xfId="0" applyFont="1" applyBorder="1" applyAlignment="1">
      <alignment horizontal="center" vertical="center" wrapText="1"/>
    </xf>
    <xf numFmtId="0" fontId="15" fillId="0" borderId="167" xfId="0" applyFont="1" applyFill="1" applyBorder="1" applyAlignment="1">
      <alignment horizontal="center" vertical="center"/>
    </xf>
    <xf numFmtId="0" fontId="15" fillId="0" borderId="142" xfId="0" applyFont="1" applyFill="1" applyBorder="1" applyAlignment="1">
      <alignment horizontal="center" vertical="center"/>
    </xf>
    <xf numFmtId="43" fontId="15" fillId="0" borderId="143" xfId="24" applyFont="1" applyBorder="1" applyAlignment="1">
      <alignment horizontal="right" vertical="center"/>
    </xf>
    <xf numFmtId="43" fontId="15" fillId="0" borderId="45" xfId="24" applyFont="1" applyFill="1" applyBorder="1" applyAlignment="1" applyProtection="1">
      <alignment horizontal="right" vertical="center"/>
      <protection locked="0"/>
    </xf>
    <xf numFmtId="43" fontId="15" fillId="0" borderId="6" xfId="24" applyFont="1" applyBorder="1" applyAlignment="1">
      <alignment horizontal="right" vertical="center"/>
    </xf>
    <xf numFmtId="0" fontId="15" fillId="0" borderId="112" xfId="0" applyFont="1" applyFill="1" applyBorder="1" applyAlignment="1">
      <alignment horizontal="center" vertical="center"/>
    </xf>
    <xf numFmtId="0" fontId="15" fillId="0" borderId="123" xfId="0" applyFont="1" applyFill="1" applyBorder="1" applyAlignment="1">
      <alignment horizontal="center" vertical="center"/>
    </xf>
    <xf numFmtId="43" fontId="15" fillId="0" borderId="113" xfId="24" applyFont="1" applyBorder="1" applyAlignment="1">
      <alignment horizontal="right" vertical="center"/>
    </xf>
    <xf numFmtId="43" fontId="15" fillId="0" borderId="1" xfId="24" applyFont="1" applyFill="1" applyBorder="1" applyAlignment="1" applyProtection="1">
      <alignment horizontal="right" vertical="center"/>
      <protection locked="0"/>
    </xf>
    <xf numFmtId="43" fontId="15" fillId="0" borderId="2" xfId="24" applyFont="1" applyBorder="1" applyAlignment="1">
      <alignment horizontal="right" vertical="center"/>
    </xf>
    <xf numFmtId="43" fontId="15" fillId="0" borderId="114" xfId="24" applyFont="1" applyBorder="1" applyAlignment="1">
      <alignment horizontal="right" vertical="center"/>
    </xf>
    <xf numFmtId="0" fontId="15" fillId="0" borderId="150" xfId="0" applyFont="1" applyFill="1" applyBorder="1" applyAlignment="1">
      <alignment horizontal="center" vertical="center"/>
    </xf>
    <xf numFmtId="0" fontId="15" fillId="0" borderId="39" xfId="0" applyFont="1" applyFill="1" applyBorder="1" applyAlignment="1">
      <alignment horizontal="center" vertical="center"/>
    </xf>
    <xf numFmtId="0" fontId="15" fillId="0" borderId="97" xfId="0" applyFont="1" applyFill="1" applyBorder="1" applyAlignment="1">
      <alignment horizontal="center" vertical="center"/>
    </xf>
    <xf numFmtId="43" fontId="15" fillId="0" borderId="0" xfId="24" applyFont="1" applyBorder="1" applyAlignment="1">
      <alignment horizontal="center"/>
    </xf>
    <xf numFmtId="7" fontId="21" fillId="9" borderId="116" xfId="0" applyNumberFormat="1" applyFont="1" applyFill="1" applyBorder="1" applyAlignment="1">
      <alignment horizontal="center" vertical="center" wrapText="1"/>
    </xf>
    <xf numFmtId="0" fontId="15" fillId="0" borderId="157" xfId="0" applyFont="1" applyBorder="1" applyAlignment="1">
      <alignment vertical="center" wrapText="1"/>
    </xf>
    <xf numFmtId="0" fontId="15" fillId="0" borderId="157" xfId="0" applyFont="1" applyBorder="1" applyAlignment="1">
      <alignment horizontal="right" vertical="center" wrapText="1"/>
    </xf>
    <xf numFmtId="43" fontId="15" fillId="0" borderId="166" xfId="24" applyFont="1" applyBorder="1" applyAlignment="1">
      <alignment horizontal="right" vertical="center"/>
    </xf>
    <xf numFmtId="43" fontId="15" fillId="10" borderId="70" xfId="24" applyFont="1" applyFill="1" applyBorder="1" applyAlignment="1">
      <alignment horizontal="right" vertical="center"/>
    </xf>
    <xf numFmtId="165" fontId="12" fillId="0" borderId="0" xfId="0" applyNumberFormat="1" applyFont="1"/>
    <xf numFmtId="0" fontId="22" fillId="0" borderId="0" xfId="0" applyFont="1"/>
    <xf numFmtId="165" fontId="22" fillId="0" borderId="0" xfId="0" applyNumberFormat="1" applyFont="1"/>
    <xf numFmtId="0" fontId="11" fillId="0" borderId="0" xfId="15" applyFont="1" applyAlignment="1">
      <alignment horizontal="center" wrapText="1"/>
    </xf>
    <xf numFmtId="170" fontId="11" fillId="0" borderId="153" xfId="15" applyNumberFormat="1" applyFont="1" applyBorder="1"/>
    <xf numFmtId="0" fontId="11" fillId="0" borderId="153" xfId="15" applyFont="1" applyBorder="1"/>
    <xf numFmtId="0" fontId="10" fillId="0" borderId="0" xfId="0" applyFont="1" applyBorder="1" applyAlignment="1">
      <alignment horizontal="left"/>
    </xf>
    <xf numFmtId="0" fontId="8" fillId="0" borderId="0" xfId="0" applyFont="1" applyFill="1"/>
    <xf numFmtId="0" fontId="8" fillId="0" borderId="0" xfId="0" applyFont="1" applyFill="1" applyBorder="1" applyAlignment="1">
      <alignment vertical="center"/>
    </xf>
    <xf numFmtId="0" fontId="8" fillId="0" borderId="0" xfId="0" applyFont="1" applyFill="1" applyAlignment="1">
      <alignment horizontal="left"/>
    </xf>
    <xf numFmtId="0" fontId="9" fillId="0" borderId="0" xfId="0" applyFont="1"/>
    <xf numFmtId="43" fontId="8" fillId="0" borderId="0" xfId="2" applyFont="1" applyAlignment="1">
      <alignment horizontal="right"/>
    </xf>
    <xf numFmtId="43" fontId="8" fillId="0" borderId="0" xfId="2" applyNumberFormat="1" applyFont="1" applyFill="1"/>
    <xf numFmtId="0" fontId="25" fillId="2" borderId="170" xfId="0" applyFont="1" applyFill="1" applyBorder="1" applyAlignment="1">
      <alignment horizontal="center" vertical="center" wrapText="1"/>
    </xf>
    <xf numFmtId="0" fontId="25" fillId="2" borderId="166" xfId="0" applyFont="1" applyFill="1" applyBorder="1" applyAlignment="1">
      <alignment horizontal="center" vertical="center" wrapText="1"/>
    </xf>
    <xf numFmtId="0" fontId="25" fillId="2" borderId="171" xfId="0" applyFont="1" applyFill="1" applyBorder="1" applyAlignment="1">
      <alignment horizontal="center" vertical="center" wrapText="1"/>
    </xf>
    <xf numFmtId="49" fontId="8" fillId="0" borderId="172" xfId="0" applyNumberFormat="1" applyFont="1" applyBorder="1" applyAlignment="1">
      <alignment horizontal="center" vertical="center"/>
    </xf>
    <xf numFmtId="0" fontId="8" fillId="0" borderId="0" xfId="18" applyNumberFormat="1" applyFont="1" applyFill="1"/>
    <xf numFmtId="49" fontId="8" fillId="0" borderId="17" xfId="0" applyNumberFormat="1" applyFont="1" applyBorder="1" applyAlignment="1">
      <alignment horizontal="center" vertical="center"/>
    </xf>
    <xf numFmtId="49" fontId="8" fillId="0" borderId="118" xfId="0" applyNumberFormat="1" applyFont="1" applyBorder="1" applyAlignment="1">
      <alignment horizontal="center" vertical="center"/>
    </xf>
    <xf numFmtId="49" fontId="8" fillId="0" borderId="16" xfId="0" applyNumberFormat="1" applyFont="1" applyBorder="1" applyAlignment="1">
      <alignment horizontal="center" vertical="center"/>
    </xf>
    <xf numFmtId="0" fontId="8" fillId="0" borderId="133" xfId="0" applyFont="1" applyBorder="1" applyAlignment="1">
      <alignment horizontal="left" vertical="center" wrapText="1" indent="1"/>
    </xf>
    <xf numFmtId="0" fontId="8" fillId="0" borderId="18" xfId="0" applyFont="1" applyBorder="1"/>
    <xf numFmtId="0" fontId="8" fillId="7" borderId="16" xfId="0" applyFont="1" applyFill="1" applyBorder="1" applyAlignment="1">
      <alignment horizontal="center" vertical="center" wrapText="1"/>
    </xf>
    <xf numFmtId="0" fontId="8" fillId="0" borderId="19" xfId="0" applyFont="1" applyBorder="1"/>
    <xf numFmtId="0" fontId="25" fillId="2" borderId="176" xfId="0" applyFont="1" applyFill="1" applyBorder="1" applyAlignment="1">
      <alignment horizontal="center" vertical="center" wrapText="1"/>
    </xf>
    <xf numFmtId="0" fontId="8" fillId="0" borderId="169" xfId="0" applyFont="1" applyBorder="1" applyAlignment="1">
      <alignment horizontal="left" vertical="center" wrapText="1" indent="1"/>
    </xf>
    <xf numFmtId="0" fontId="8" fillId="0" borderId="20" xfId="0" applyFont="1" applyBorder="1"/>
    <xf numFmtId="0" fontId="8" fillId="0" borderId="21" xfId="0" applyFont="1" applyBorder="1"/>
    <xf numFmtId="0" fontId="8" fillId="7" borderId="22" xfId="0" applyFont="1" applyFill="1" applyBorder="1" applyAlignment="1">
      <alignment horizontal="center" vertical="center" wrapText="1"/>
    </xf>
    <xf numFmtId="0" fontId="8" fillId="0" borderId="0" xfId="0" applyFont="1" applyFill="1" applyAlignment="1">
      <alignment horizontal="center" vertical="center" wrapText="1"/>
    </xf>
    <xf numFmtId="49" fontId="8" fillId="0" borderId="17" xfId="0" applyNumberFormat="1" applyFont="1" applyFill="1" applyBorder="1" applyAlignment="1">
      <alignment horizontal="center" vertical="center"/>
    </xf>
    <xf numFmtId="0" fontId="8" fillId="0"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8" fillId="0" borderId="146" xfId="0" applyFont="1" applyBorder="1"/>
    <xf numFmtId="0" fontId="8" fillId="0" borderId="147" xfId="0" applyFont="1" applyBorder="1"/>
    <xf numFmtId="49" fontId="8" fillId="0" borderId="62" xfId="0" applyNumberFormat="1" applyFont="1" applyBorder="1" applyAlignment="1">
      <alignment horizontal="center" vertical="center"/>
    </xf>
    <xf numFmtId="0" fontId="8" fillId="0" borderId="3" xfId="0" applyFont="1" applyBorder="1" applyAlignment="1">
      <alignment horizontal="left" vertical="center" wrapText="1" indent="1"/>
    </xf>
    <xf numFmtId="49" fontId="8" fillId="0" borderId="57" xfId="0" applyNumberFormat="1" applyFont="1" applyBorder="1" applyAlignment="1">
      <alignment horizontal="center" vertical="center"/>
    </xf>
    <xf numFmtId="49" fontId="8" fillId="0" borderId="26" xfId="0" applyNumberFormat="1" applyFont="1" applyFill="1" applyBorder="1" applyAlignment="1">
      <alignment horizontal="center" vertical="center"/>
    </xf>
    <xf numFmtId="0" fontId="8" fillId="0" borderId="9" xfId="0" applyFont="1" applyBorder="1" applyAlignment="1">
      <alignment horizontal="left" vertical="center" wrapText="1" indent="1"/>
    </xf>
    <xf numFmtId="0" fontId="8" fillId="0" borderId="0" xfId="0" applyFont="1" applyFill="1" applyBorder="1" applyAlignment="1">
      <alignment horizontal="center" vertical="center"/>
    </xf>
    <xf numFmtId="9" fontId="8" fillId="0" borderId="0" xfId="18" applyNumberFormat="1" applyFont="1"/>
    <xf numFmtId="0" fontId="8" fillId="0" borderId="0" xfId="0" applyFont="1" applyFill="1" applyBorder="1" applyAlignment="1">
      <alignment horizontal="right" vertical="center" wrapText="1" indent="1"/>
    </xf>
    <xf numFmtId="0" fontId="8" fillId="0" borderId="0" xfId="0" applyFont="1" applyFill="1" applyBorder="1" applyAlignment="1">
      <alignment horizontal="center" vertical="center" wrapText="1"/>
    </xf>
    <xf numFmtId="43" fontId="8" fillId="0" borderId="0" xfId="0" applyNumberFormat="1" applyFont="1"/>
    <xf numFmtId="0" fontId="8" fillId="10" borderId="62" xfId="0" applyFont="1" applyFill="1" applyBorder="1" applyAlignment="1">
      <alignment horizontal="center" vertical="center" wrapText="1"/>
    </xf>
    <xf numFmtId="0" fontId="8" fillId="0" borderId="0" xfId="0" applyFont="1" applyAlignment="1">
      <alignment wrapText="1"/>
    </xf>
    <xf numFmtId="10" fontId="8" fillId="10" borderId="183" xfId="0" applyNumberFormat="1" applyFont="1" applyFill="1" applyBorder="1" applyAlignment="1">
      <alignment horizontal="center" vertical="center"/>
    </xf>
    <xf numFmtId="0" fontId="8" fillId="0" borderId="62" xfId="0" applyFont="1" applyBorder="1"/>
    <xf numFmtId="0" fontId="8" fillId="0" borderId="0" xfId="0" applyFont="1" applyAlignment="1">
      <alignment horizontal="right" vertical="center"/>
    </xf>
    <xf numFmtId="0" fontId="9" fillId="0" borderId="0" xfId="0" applyFont="1" applyAlignment="1">
      <alignment vertical="center"/>
    </xf>
    <xf numFmtId="0" fontId="8" fillId="0" borderId="196" xfId="14" applyFont="1" applyBorder="1" applyAlignment="1">
      <alignment horizontal="center"/>
    </xf>
    <xf numFmtId="0" fontId="8" fillId="0" borderId="196" xfId="14" applyFont="1" applyBorder="1" applyAlignment="1"/>
    <xf numFmtId="0" fontId="11" fillId="0" borderId="0" xfId="0" applyFont="1" applyBorder="1" applyAlignment="1">
      <alignment vertical="center"/>
    </xf>
    <xf numFmtId="0" fontId="10" fillId="0" borderId="0" xfId="0" applyFont="1" applyFill="1" applyBorder="1" applyAlignment="1">
      <alignment horizontal="right" vertical="center"/>
    </xf>
    <xf numFmtId="0" fontId="9" fillId="0" borderId="0" xfId="0" applyFont="1" applyFill="1" applyBorder="1" applyAlignment="1">
      <alignment horizontal="left"/>
    </xf>
    <xf numFmtId="43" fontId="9" fillId="0" borderId="0" xfId="2" applyNumberFormat="1" applyFont="1" applyFill="1" applyBorder="1" applyAlignment="1">
      <alignment horizontal="left"/>
    </xf>
    <xf numFmtId="0" fontId="9" fillId="0" borderId="0" xfId="0" applyFont="1" applyBorder="1" applyAlignment="1">
      <alignment horizontal="left"/>
    </xf>
    <xf numFmtId="43" fontId="9" fillId="0" borderId="0" xfId="2" applyFont="1" applyBorder="1" applyAlignment="1">
      <alignment horizontal="right"/>
    </xf>
    <xf numFmtId="0" fontId="8" fillId="0" borderId="0" xfId="0" applyFont="1" applyBorder="1" applyAlignment="1">
      <alignment vertical="center"/>
    </xf>
    <xf numFmtId="0" fontId="9" fillId="0" borderId="0" xfId="0" applyFont="1" applyBorder="1" applyAlignment="1">
      <alignment vertical="center" wrapText="1"/>
    </xf>
    <xf numFmtId="0" fontId="8" fillId="0" borderId="0" xfId="0" applyFont="1" applyFill="1" applyBorder="1" applyAlignment="1" applyProtection="1">
      <alignment vertical="center" indent="1"/>
      <protection locked="0"/>
    </xf>
    <xf numFmtId="0" fontId="9" fillId="0" borderId="0" xfId="0" applyFont="1" applyFill="1" applyBorder="1" applyAlignment="1">
      <alignment horizontal="right" vertical="center"/>
    </xf>
    <xf numFmtId="49" fontId="8" fillId="0" borderId="1" xfId="0" quotePrefix="1" applyNumberFormat="1" applyFont="1" applyFill="1" applyBorder="1" applyAlignment="1" applyProtection="1">
      <alignment horizontal="left" vertical="center"/>
      <protection locked="0"/>
    </xf>
    <xf numFmtId="0" fontId="9" fillId="0" borderId="0" xfId="0" applyFont="1" applyFill="1" applyAlignment="1">
      <alignment vertical="center"/>
    </xf>
    <xf numFmtId="0" fontId="8" fillId="0" borderId="0" xfId="0" applyFont="1" applyBorder="1" applyAlignment="1">
      <alignment horizontal="center" vertical="center"/>
    </xf>
    <xf numFmtId="0" fontId="8" fillId="0" borderId="0" xfId="0" applyFont="1" applyFill="1" applyBorder="1" applyAlignment="1"/>
    <xf numFmtId="166" fontId="8" fillId="0" borderId="0" xfId="0" applyNumberFormat="1" applyFont="1" applyFill="1" applyBorder="1" applyAlignment="1"/>
    <xf numFmtId="4" fontId="8" fillId="0" borderId="0" xfId="0" applyNumberFormat="1" applyFont="1" applyFill="1" applyBorder="1" applyAlignment="1">
      <alignment vertical="center"/>
    </xf>
    <xf numFmtId="4" fontId="8" fillId="0" borderId="0" xfId="0" applyNumberFormat="1" applyFont="1" applyFill="1" applyAlignment="1">
      <alignment vertical="center"/>
    </xf>
    <xf numFmtId="0" fontId="9" fillId="0" borderId="0" xfId="0" applyFont="1" applyFill="1" applyAlignment="1"/>
    <xf numFmtId="0" fontId="9" fillId="0" borderId="57" xfId="0" applyFont="1" applyBorder="1" applyAlignment="1">
      <alignment horizontal="left" vertical="center"/>
    </xf>
    <xf numFmtId="49" fontId="8" fillId="0" borderId="0" xfId="0" applyNumberFormat="1" applyFont="1" applyFill="1" applyBorder="1" applyAlignment="1" applyProtection="1">
      <alignment vertical="center"/>
      <protection locked="0"/>
    </xf>
    <xf numFmtId="43" fontId="8" fillId="0" borderId="198" xfId="0" applyNumberFormat="1" applyFont="1" applyBorder="1" applyAlignment="1">
      <alignment vertical="center" wrapText="1"/>
    </xf>
    <xf numFmtId="43" fontId="8" fillId="0" borderId="57" xfId="0" applyNumberFormat="1" applyFont="1" applyBorder="1" applyAlignment="1">
      <alignment vertical="center" wrapText="1"/>
    </xf>
    <xf numFmtId="43" fontId="8" fillId="0" borderId="93" xfId="0" applyNumberFormat="1" applyFont="1" applyBorder="1" applyAlignment="1">
      <alignment vertical="center" wrapText="1"/>
    </xf>
    <xf numFmtId="10" fontId="9" fillId="0" borderId="134" xfId="18" applyNumberFormat="1" applyFont="1" applyBorder="1" applyAlignment="1">
      <alignment horizontal="center" vertical="center"/>
    </xf>
    <xf numFmtId="0" fontId="9" fillId="0" borderId="14" xfId="0" applyFont="1" applyFill="1" applyBorder="1" applyAlignment="1">
      <alignment horizontal="center" vertical="center"/>
    </xf>
    <xf numFmtId="43" fontId="8" fillId="0" borderId="191" xfId="0" applyNumberFormat="1" applyFont="1" applyFill="1" applyBorder="1" applyAlignment="1">
      <alignment vertical="center"/>
    </xf>
    <xf numFmtId="10" fontId="9" fillId="0" borderId="177" xfId="18" applyNumberFormat="1" applyFont="1" applyBorder="1" applyAlignment="1">
      <alignment horizontal="center" vertical="center"/>
    </xf>
    <xf numFmtId="0" fontId="9" fillId="7" borderId="15" xfId="0" applyFont="1" applyFill="1" applyBorder="1" applyAlignment="1">
      <alignment horizontal="center" vertical="center"/>
    </xf>
    <xf numFmtId="43" fontId="8" fillId="0" borderId="28" xfId="0" applyNumberFormat="1" applyFont="1" applyFill="1" applyBorder="1" applyAlignment="1">
      <alignment vertical="center" wrapText="1"/>
    </xf>
    <xf numFmtId="10" fontId="9" fillId="0" borderId="125" xfId="18" applyNumberFormat="1" applyFont="1" applyBorder="1" applyAlignment="1">
      <alignment horizontal="center" vertical="center"/>
    </xf>
    <xf numFmtId="43" fontId="8" fillId="0" borderId="130" xfId="0" applyNumberFormat="1" applyFont="1" applyBorder="1" applyAlignment="1">
      <alignment vertical="center" wrapText="1"/>
    </xf>
    <xf numFmtId="43" fontId="8" fillId="0" borderId="135" xfId="0" applyNumberFormat="1" applyFont="1" applyFill="1" applyBorder="1" applyAlignment="1">
      <alignment vertical="center" wrapText="1"/>
    </xf>
    <xf numFmtId="43" fontId="8" fillId="0" borderId="135" xfId="0" applyNumberFormat="1" applyFont="1" applyBorder="1" applyAlignment="1">
      <alignment vertical="center" wrapText="1"/>
    </xf>
    <xf numFmtId="43" fontId="8" fillId="0" borderId="62" xfId="0" applyNumberFormat="1" applyFont="1" applyBorder="1" applyAlignment="1">
      <alignment vertical="center" wrapText="1"/>
    </xf>
    <xf numFmtId="43" fontId="8" fillId="0" borderId="131" xfId="0" applyNumberFormat="1" applyFont="1" applyBorder="1" applyAlignment="1">
      <alignment vertical="center" wrapText="1"/>
    </xf>
    <xf numFmtId="43" fontId="8" fillId="0" borderId="136" xfId="0" applyNumberFormat="1" applyFont="1" applyBorder="1" applyAlignment="1">
      <alignment vertical="center" wrapText="1"/>
    </xf>
    <xf numFmtId="10" fontId="9" fillId="0" borderId="126" xfId="18" applyNumberFormat="1" applyFont="1" applyBorder="1" applyAlignment="1">
      <alignment horizontal="center" vertical="center"/>
    </xf>
    <xf numFmtId="0" fontId="9" fillId="7" borderId="14" xfId="0" applyFont="1" applyFill="1" applyBorder="1" applyAlignment="1">
      <alignment horizontal="center" vertical="center"/>
    </xf>
    <xf numFmtId="43" fontId="8" fillId="0" borderId="87" xfId="0" applyNumberFormat="1" applyFont="1" applyBorder="1" applyAlignment="1">
      <alignment vertical="center" wrapText="1"/>
    </xf>
    <xf numFmtId="43" fontId="8" fillId="0" borderId="124" xfId="0" applyNumberFormat="1" applyFont="1" applyFill="1" applyBorder="1" applyAlignment="1">
      <alignment vertical="center"/>
    </xf>
    <xf numFmtId="43" fontId="8" fillId="0" borderId="132" xfId="0" applyNumberFormat="1" applyFont="1" applyFill="1" applyBorder="1" applyAlignment="1">
      <alignment vertical="center"/>
    </xf>
    <xf numFmtId="43" fontId="9" fillId="0" borderId="9" xfId="0" applyNumberFormat="1" applyFont="1" applyBorder="1" applyAlignment="1">
      <alignment vertical="center"/>
    </xf>
    <xf numFmtId="43" fontId="9" fillId="0" borderId="14" xfId="0" applyNumberFormat="1" applyFont="1" applyFill="1" applyBorder="1" applyAlignment="1">
      <alignment vertical="center"/>
    </xf>
    <xf numFmtId="43" fontId="9" fillId="0" borderId="31" xfId="0" applyNumberFormat="1" applyFont="1" applyFill="1" applyBorder="1" applyAlignment="1">
      <alignment vertical="center"/>
    </xf>
    <xf numFmtId="43" fontId="9" fillId="0" borderId="0" xfId="0" applyNumberFormat="1" applyFont="1" applyBorder="1" applyAlignment="1">
      <alignment vertical="center"/>
    </xf>
    <xf numFmtId="43" fontId="9" fillId="0" borderId="0" xfId="0" applyNumberFormat="1" applyFont="1" applyFill="1" applyBorder="1" applyAlignment="1">
      <alignment vertical="center"/>
    </xf>
    <xf numFmtId="43" fontId="9" fillId="0" borderId="1" xfId="0" applyNumberFormat="1" applyFont="1" applyFill="1" applyBorder="1" applyAlignment="1">
      <alignment vertical="center"/>
    </xf>
    <xf numFmtId="0" fontId="8" fillId="0" borderId="0" xfId="14" applyFont="1" applyBorder="1" applyAlignment="1">
      <alignment vertical="top"/>
    </xf>
    <xf numFmtId="0" fontId="26" fillId="2" borderId="1" xfId="0" applyFont="1" applyFill="1" applyBorder="1" applyAlignment="1">
      <alignment horizontal="center" vertical="center" wrapText="1"/>
    </xf>
    <xf numFmtId="43" fontId="8" fillId="0" borderId="1" xfId="0" applyNumberFormat="1" applyFont="1" applyBorder="1" applyAlignment="1">
      <alignment horizontal="center" vertical="center" wrapText="1"/>
    </xf>
    <xf numFmtId="0" fontId="26" fillId="2" borderId="1" xfId="0" applyFont="1" applyFill="1" applyBorder="1" applyAlignment="1">
      <alignment horizontal="center" vertical="center"/>
    </xf>
    <xf numFmtId="9" fontId="8" fillId="0" borderId="1" xfId="0" applyNumberFormat="1" applyFont="1" applyBorder="1" applyAlignment="1">
      <alignment horizontal="left" vertical="center" wrapText="1" indent="1"/>
    </xf>
    <xf numFmtId="178" fontId="8" fillId="0" borderId="0" xfId="0" applyNumberFormat="1" applyFont="1" applyAlignment="1">
      <alignment vertical="center"/>
    </xf>
    <xf numFmtId="0" fontId="8" fillId="0" borderId="0" xfId="0" quotePrefix="1" applyFont="1" applyAlignment="1">
      <alignment vertical="center"/>
    </xf>
    <xf numFmtId="9" fontId="8" fillId="4" borderId="1" xfId="0" applyNumberFormat="1" applyFont="1" applyFill="1" applyBorder="1" applyAlignment="1">
      <alignment horizontal="left" vertical="center" wrapText="1" indent="1"/>
    </xf>
    <xf numFmtId="169" fontId="8" fillId="0" borderId="0" xfId="18" applyNumberFormat="1" applyFont="1" applyAlignment="1">
      <alignment vertical="center"/>
    </xf>
    <xf numFmtId="178" fontId="9" fillId="0" borderId="0" xfId="0" applyNumberFormat="1" applyFont="1" applyAlignment="1">
      <alignment vertical="center"/>
    </xf>
    <xf numFmtId="0" fontId="8" fillId="0" borderId="0" xfId="0" applyFont="1" applyAlignment="1">
      <alignment horizontal="left" vertical="center"/>
    </xf>
    <xf numFmtId="9" fontId="8" fillId="0" borderId="23" xfId="0" applyNumberFormat="1" applyFont="1" applyFill="1" applyBorder="1" applyAlignment="1">
      <alignment horizontal="left" vertical="center" indent="1"/>
    </xf>
    <xf numFmtId="0" fontId="8" fillId="0" borderId="0" xfId="0" applyFont="1" applyFill="1" applyAlignment="1">
      <alignment vertical="center"/>
    </xf>
    <xf numFmtId="0" fontId="24" fillId="0" borderId="24" xfId="0" applyFont="1" applyBorder="1" applyAlignment="1">
      <alignment horizontal="right" vertical="center" indent="1"/>
    </xf>
    <xf numFmtId="180" fontId="8" fillId="0" borderId="0" xfId="0" applyNumberFormat="1" applyFont="1" applyAlignment="1">
      <alignment vertical="center"/>
    </xf>
    <xf numFmtId="0" fontId="8" fillId="0" borderId="0" xfId="0" applyFont="1" applyBorder="1" applyAlignment="1">
      <alignment horizontal="right" vertical="center" indent="1"/>
    </xf>
    <xf numFmtId="0" fontId="26" fillId="2" borderId="103"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127" xfId="0" applyFont="1" applyFill="1" applyBorder="1" applyAlignment="1">
      <alignment horizontal="center" vertical="center"/>
    </xf>
    <xf numFmtId="0" fontId="8" fillId="0" borderId="0" xfId="0" applyFont="1" applyFill="1" applyBorder="1"/>
    <xf numFmtId="0" fontId="9" fillId="0" borderId="0" xfId="0" applyFont="1" applyBorder="1" applyAlignment="1"/>
    <xf numFmtId="0" fontId="8" fillId="0" borderId="1" xfId="0" quotePrefix="1" applyNumberFormat="1" applyFont="1" applyFill="1" applyBorder="1" applyAlignment="1" applyProtection="1">
      <alignment horizontal="center" vertical="center"/>
      <protection locked="0"/>
    </xf>
    <xf numFmtId="9" fontId="8" fillId="7" borderId="0" xfId="18" applyNumberFormat="1" applyFont="1" applyFill="1" applyBorder="1" applyAlignment="1">
      <alignment horizontal="center" vertical="center"/>
    </xf>
    <xf numFmtId="178" fontId="8" fillId="0" borderId="1" xfId="2" applyNumberFormat="1" applyFont="1" applyFill="1" applyBorder="1" applyAlignment="1">
      <alignment vertical="center"/>
    </xf>
    <xf numFmtId="178" fontId="8" fillId="4" borderId="1" xfId="2" applyNumberFormat="1" applyFont="1" applyFill="1" applyBorder="1" applyAlignment="1">
      <alignment vertical="center"/>
    </xf>
    <xf numFmtId="0" fontId="8" fillId="8" borderId="1" xfId="2" applyNumberFormat="1" applyFont="1" applyFill="1" applyBorder="1" applyAlignment="1">
      <alignment vertical="center"/>
    </xf>
    <xf numFmtId="178" fontId="8" fillId="0" borderId="23" xfId="2" applyNumberFormat="1" applyFont="1" applyFill="1" applyBorder="1" applyAlignment="1">
      <alignment vertical="center"/>
    </xf>
    <xf numFmtId="0" fontId="8" fillId="0" borderId="23" xfId="2" applyNumberFormat="1" applyFont="1" applyFill="1" applyBorder="1" applyAlignment="1">
      <alignment vertical="center"/>
    </xf>
    <xf numFmtId="178" fontId="24" fillId="0" borderId="24" xfId="2" applyNumberFormat="1" applyFont="1" applyFill="1" applyBorder="1" applyAlignment="1">
      <alignment vertical="center"/>
    </xf>
    <xf numFmtId="169" fontId="23" fillId="0" borderId="1" xfId="18" applyNumberFormat="1" applyFont="1" applyBorder="1" applyAlignment="1">
      <alignment vertical="center"/>
    </xf>
    <xf numFmtId="178" fontId="8" fillId="7" borderId="0" xfId="0" applyNumberFormat="1" applyFont="1" applyFill="1" applyAlignment="1">
      <alignment vertical="center"/>
    </xf>
    <xf numFmtId="43" fontId="8" fillId="0" borderId="0" xfId="2" applyFont="1" applyFill="1" applyAlignment="1">
      <alignment vertical="center"/>
    </xf>
    <xf numFmtId="178" fontId="8" fillId="0" borderId="176" xfId="2" applyNumberFormat="1" applyFont="1" applyFill="1" applyBorder="1" applyAlignment="1">
      <alignment vertical="center"/>
    </xf>
    <xf numFmtId="0" fontId="8" fillId="0" borderId="0" xfId="0" applyFont="1" applyAlignment="1">
      <alignment horizontal="left" vertical="center" wrapText="1"/>
    </xf>
    <xf numFmtId="0" fontId="8" fillId="0" borderId="0" xfId="0" applyFont="1" applyBorder="1" applyAlignment="1">
      <alignment horizontal="left" vertical="center" wrapText="1"/>
    </xf>
    <xf numFmtId="178" fontId="8" fillId="0" borderId="0" xfId="2" applyNumberFormat="1" applyFont="1" applyFill="1" applyBorder="1" applyAlignment="1">
      <alignment vertical="center"/>
    </xf>
    <xf numFmtId="0" fontId="8" fillId="0" borderId="0" xfId="0" applyFont="1" applyFill="1" applyAlignment="1">
      <alignment horizontal="left" vertical="center" wrapText="1"/>
    </xf>
    <xf numFmtId="0" fontId="9" fillId="0" borderId="0" xfId="0" applyFont="1" applyFill="1" applyBorder="1" applyAlignment="1">
      <alignment vertical="center"/>
    </xf>
    <xf numFmtId="43" fontId="8" fillId="0" borderId="0" xfId="2" applyFont="1" applyFill="1" applyBorder="1" applyAlignment="1">
      <alignment vertical="center"/>
    </xf>
    <xf numFmtId="0" fontId="9" fillId="0" borderId="0" xfId="0" applyFont="1" applyBorder="1" applyAlignment="1">
      <alignment horizontal="center" vertical="center"/>
    </xf>
    <xf numFmtId="0" fontId="9" fillId="0" borderId="57" xfId="0" applyFont="1" applyBorder="1" applyAlignment="1">
      <alignment horizontal="center" vertical="center" wrapText="1"/>
    </xf>
    <xf numFmtId="0" fontId="8" fillId="0" borderId="178" xfId="0" applyFont="1" applyFill="1" applyBorder="1" applyAlignment="1">
      <alignment horizontal="left" vertical="center" wrapText="1" indent="1"/>
    </xf>
    <xf numFmtId="10" fontId="8" fillId="0" borderId="172" xfId="18" applyNumberFormat="1" applyFont="1" applyFill="1" applyBorder="1" applyAlignment="1">
      <alignment horizontal="center" vertical="center"/>
    </xf>
    <xf numFmtId="178" fontId="8" fillId="0" borderId="177" xfId="2" applyNumberFormat="1" applyFont="1" applyFill="1" applyBorder="1" applyAlignment="1">
      <alignment horizontal="center" vertical="center"/>
    </xf>
    <xf numFmtId="10" fontId="8" fillId="0" borderId="172" xfId="18" applyNumberFormat="1" applyFont="1" applyBorder="1" applyAlignment="1">
      <alignment horizontal="center" vertical="center"/>
    </xf>
    <xf numFmtId="178" fontId="8" fillId="0" borderId="177" xfId="2" applyNumberFormat="1" applyFont="1" applyBorder="1" applyAlignment="1">
      <alignment horizontal="center" vertical="center"/>
    </xf>
    <xf numFmtId="0" fontId="8" fillId="0" borderId="27" xfId="0" applyFont="1" applyFill="1" applyBorder="1" applyAlignment="1">
      <alignment horizontal="left" vertical="center" wrapText="1" indent="1"/>
    </xf>
    <xf numFmtId="10" fontId="8" fillId="6" borderId="22" xfId="18" applyNumberFormat="1" applyFont="1" applyFill="1" applyBorder="1" applyAlignment="1">
      <alignment horizontal="center" vertical="center"/>
    </xf>
    <xf numFmtId="178" fontId="8" fillId="0" borderId="15" xfId="2" applyNumberFormat="1" applyFont="1" applyFill="1" applyBorder="1" applyAlignment="1">
      <alignment horizontal="center" vertical="center"/>
    </xf>
    <xf numFmtId="178" fontId="8" fillId="0" borderId="15" xfId="2" applyNumberFormat="1" applyFont="1" applyBorder="1" applyAlignment="1">
      <alignment horizontal="center" vertical="center"/>
    </xf>
    <xf numFmtId="178" fontId="8" fillId="6" borderId="205" xfId="2" applyNumberFormat="1" applyFont="1" applyFill="1" applyBorder="1" applyAlignment="1">
      <alignment horizontal="center" vertical="center"/>
    </xf>
    <xf numFmtId="178" fontId="8" fillId="6" borderId="206" xfId="2" applyNumberFormat="1" applyFont="1" applyFill="1" applyBorder="1" applyAlignment="1">
      <alignment horizontal="center" vertical="center"/>
    </xf>
    <xf numFmtId="178" fontId="8" fillId="6" borderId="49" xfId="2" applyNumberFormat="1" applyFont="1" applyFill="1" applyBorder="1" applyAlignment="1">
      <alignment horizontal="center" vertical="center"/>
    </xf>
    <xf numFmtId="0" fontId="8" fillId="0" borderId="25" xfId="0" applyFont="1" applyFill="1" applyBorder="1" applyAlignment="1">
      <alignment horizontal="left" vertical="center" wrapText="1" indent="1"/>
    </xf>
    <xf numFmtId="10" fontId="8" fillId="6" borderId="16" xfId="18" applyNumberFormat="1" applyFont="1" applyFill="1" applyBorder="1" applyAlignment="1">
      <alignment horizontal="center" vertical="center"/>
    </xf>
    <xf numFmtId="178" fontId="8" fillId="6" borderId="29" xfId="2" applyNumberFormat="1" applyFont="1" applyFill="1" applyBorder="1" applyAlignment="1">
      <alignment horizontal="center" vertical="center"/>
    </xf>
    <xf numFmtId="178" fontId="8" fillId="0" borderId="29" xfId="2" applyNumberFormat="1" applyFont="1" applyBorder="1" applyAlignment="1">
      <alignment horizontal="center" vertical="center"/>
    </xf>
    <xf numFmtId="178" fontId="8" fillId="0" borderId="97" xfId="2" applyNumberFormat="1" applyFont="1" applyFill="1" applyBorder="1" applyAlignment="1">
      <alignment horizontal="center" vertical="center"/>
    </xf>
    <xf numFmtId="10" fontId="8" fillId="6" borderId="26" xfId="18" applyNumberFormat="1" applyFont="1" applyFill="1" applyBorder="1" applyAlignment="1">
      <alignment horizontal="center" vertical="center"/>
    </xf>
    <xf numFmtId="178" fontId="8" fillId="0" borderId="171" xfId="2" applyNumberFormat="1" applyFont="1" applyBorder="1" applyAlignment="1">
      <alignment horizontal="center" vertical="center"/>
    </xf>
    <xf numFmtId="10" fontId="8" fillId="6" borderId="173" xfId="18" applyNumberFormat="1" applyFont="1" applyFill="1" applyBorder="1" applyAlignment="1">
      <alignment horizontal="center" vertical="center"/>
    </xf>
    <xf numFmtId="178" fontId="8" fillId="6" borderId="181" xfId="2" applyNumberFormat="1" applyFont="1" applyFill="1" applyBorder="1" applyAlignment="1">
      <alignment horizontal="center" vertical="center"/>
    </xf>
    <xf numFmtId="10" fontId="8" fillId="6" borderId="56" xfId="18" applyNumberFormat="1" applyFont="1" applyFill="1" applyBorder="1" applyAlignment="1">
      <alignment horizontal="center" vertical="center"/>
    </xf>
    <xf numFmtId="178" fontId="28" fillId="0" borderId="50" xfId="2" applyNumberFormat="1" applyFont="1" applyBorder="1" applyAlignment="1">
      <alignment horizontal="center" vertical="center"/>
    </xf>
    <xf numFmtId="10" fontId="8" fillId="6" borderId="52" xfId="18" applyNumberFormat="1" applyFont="1" applyFill="1" applyBorder="1" applyAlignment="1">
      <alignment horizontal="center" vertical="center"/>
    </xf>
    <xf numFmtId="178" fontId="8" fillId="6" borderId="53" xfId="2" applyNumberFormat="1" applyFont="1" applyFill="1" applyBorder="1" applyAlignment="1">
      <alignment horizontal="center" vertical="center"/>
    </xf>
    <xf numFmtId="0" fontId="9" fillId="0" borderId="0" xfId="0" applyFont="1" applyFill="1" applyBorder="1" applyAlignment="1">
      <alignment horizontal="center" vertical="center" wrapText="1"/>
    </xf>
    <xf numFmtId="178" fontId="28" fillId="0" borderId="0" xfId="2" applyNumberFormat="1" applyFont="1" applyBorder="1" applyAlignment="1">
      <alignment horizontal="center" vertical="center"/>
    </xf>
    <xf numFmtId="0" fontId="8" fillId="0" borderId="0" xfId="0" applyFont="1" applyFill="1" applyBorder="1" applyAlignment="1">
      <alignment horizontal="left" vertical="center" wrapText="1" indent="1"/>
    </xf>
    <xf numFmtId="167" fontId="8" fillId="0" borderId="0" xfId="3" applyNumberFormat="1" applyFont="1" applyBorder="1" applyAlignment="1"/>
    <xf numFmtId="0" fontId="10" fillId="0" borderId="57" xfId="0" applyFont="1" applyBorder="1" applyAlignment="1">
      <alignment horizontal="center" vertical="center"/>
    </xf>
    <xf numFmtId="0" fontId="11" fillId="0" borderId="0" xfId="14" applyFont="1" applyBorder="1" applyAlignment="1">
      <alignment horizontal="center" vertical="center"/>
    </xf>
    <xf numFmtId="0" fontId="11" fillId="0" borderId="0" xfId="14" applyFont="1" applyAlignment="1"/>
    <xf numFmtId="0" fontId="11" fillId="0" borderId="0" xfId="14" applyFont="1" applyAlignment="1">
      <alignment horizontal="right"/>
    </xf>
    <xf numFmtId="0" fontId="11" fillId="0" borderId="1" xfId="0" quotePrefix="1" applyNumberFormat="1" applyFont="1" applyFill="1" applyBorder="1" applyAlignment="1" applyProtection="1">
      <alignment horizontal="center" vertical="center"/>
      <protection locked="0"/>
    </xf>
    <xf numFmtId="0" fontId="10" fillId="0" borderId="0" xfId="14" applyFont="1"/>
    <xf numFmtId="14" fontId="11" fillId="0" borderId="0" xfId="14" applyNumberFormat="1" applyFont="1"/>
    <xf numFmtId="20" fontId="11" fillId="0" borderId="0" xfId="14" applyNumberFormat="1" applyFont="1"/>
    <xf numFmtId="0" fontId="11" fillId="0" borderId="0" xfId="14" applyFont="1" applyBorder="1" applyAlignment="1">
      <alignment horizontal="justify" vertical="center" wrapText="1"/>
    </xf>
    <xf numFmtId="176" fontId="11" fillId="0" borderId="0" xfId="9" applyNumberFormat="1" applyFont="1" applyFill="1" applyBorder="1" applyAlignment="1" applyProtection="1">
      <alignment horizontal="center"/>
    </xf>
    <xf numFmtId="173" fontId="11" fillId="0" borderId="0" xfId="9" applyFont="1" applyFill="1" applyBorder="1" applyAlignment="1" applyProtection="1">
      <alignment horizontal="left"/>
    </xf>
    <xf numFmtId="0" fontId="10" fillId="0" borderId="0" xfId="14" applyFont="1" applyAlignment="1">
      <alignment horizontal="left" vertical="center"/>
    </xf>
    <xf numFmtId="14" fontId="10" fillId="0" borderId="7" xfId="14" applyNumberFormat="1" applyFont="1" applyBorder="1" applyAlignment="1">
      <alignment horizontal="center" vertical="center"/>
    </xf>
    <xf numFmtId="0" fontId="10" fillId="0" borderId="0" xfId="14" applyFont="1" applyAlignment="1">
      <alignment vertical="center"/>
    </xf>
    <xf numFmtId="20" fontId="11" fillId="0" borderId="0" xfId="14" applyNumberFormat="1" applyFont="1" applyBorder="1" applyAlignment="1">
      <alignment horizontal="center"/>
    </xf>
    <xf numFmtId="0" fontId="8" fillId="0" borderId="9" xfId="0" applyFont="1" applyFill="1" applyBorder="1" applyAlignment="1">
      <alignment horizontal="right" vertical="center" wrapText="1" indent="1"/>
    </xf>
    <xf numFmtId="10" fontId="8" fillId="4" borderId="129" xfId="18" applyNumberFormat="1" applyFont="1" applyFill="1" applyBorder="1" applyAlignment="1">
      <alignment horizontal="center" vertical="center" wrapText="1"/>
    </xf>
    <xf numFmtId="178" fontId="9" fillId="0" borderId="180" xfId="2" applyNumberFormat="1" applyFont="1" applyFill="1" applyBorder="1" applyAlignment="1">
      <alignment horizontal="center" vertical="center"/>
    </xf>
    <xf numFmtId="178" fontId="9" fillId="0" borderId="171" xfId="2" applyNumberFormat="1" applyFont="1" applyBorder="1" applyAlignment="1">
      <alignment horizontal="center" vertical="center"/>
    </xf>
    <xf numFmtId="178" fontId="9" fillId="0" borderId="174" xfId="2" applyNumberFormat="1" applyFont="1" applyBorder="1" applyAlignment="1">
      <alignment horizontal="center" vertical="center"/>
    </xf>
    <xf numFmtId="178" fontId="9" fillId="0" borderId="54" xfId="2" applyNumberFormat="1" applyFont="1" applyBorder="1" applyAlignment="1">
      <alignment horizontal="center" vertical="center"/>
    </xf>
    <xf numFmtId="178" fontId="9" fillId="0" borderId="97" xfId="2" applyNumberFormat="1" applyFont="1" applyBorder="1" applyAlignment="1">
      <alignment horizontal="center" vertical="center"/>
    </xf>
    <xf numFmtId="178" fontId="9" fillId="0" borderId="14" xfId="2" applyNumberFormat="1" applyFont="1" applyBorder="1" applyAlignment="1">
      <alignment horizontal="center" vertical="center"/>
    </xf>
    <xf numFmtId="0" fontId="11" fillId="0" borderId="0" xfId="15" applyFont="1" applyAlignment="1">
      <alignment horizontal="justify" vertical="center" wrapText="1"/>
    </xf>
    <xf numFmtId="0" fontId="10" fillId="0" borderId="0" xfId="15" applyFont="1" applyBorder="1" applyAlignment="1">
      <alignment horizontal="center" vertical="center"/>
    </xf>
    <xf numFmtId="0" fontId="29" fillId="0" borderId="10" xfId="15" applyFont="1" applyBorder="1" applyAlignment="1">
      <alignment horizontal="left" vertical="top" wrapText="1"/>
    </xf>
    <xf numFmtId="0" fontId="29" fillId="0" borderId="10" xfId="15" applyFont="1" applyBorder="1" applyAlignment="1">
      <alignment horizontal="left" vertical="top"/>
    </xf>
    <xf numFmtId="0" fontId="10" fillId="0" borderId="0" xfId="15" applyFont="1" applyBorder="1" applyAlignment="1">
      <alignment horizontal="center" vertical="center" wrapText="1"/>
    </xf>
    <xf numFmtId="0" fontId="10" fillId="0" borderId="10" xfId="15" applyFont="1" applyBorder="1" applyAlignment="1">
      <alignment horizontal="center" vertical="center"/>
    </xf>
    <xf numFmtId="0" fontId="10" fillId="0" borderId="0" xfId="15" applyFont="1" applyBorder="1" applyAlignment="1">
      <alignment horizontal="right" vertical="top" wrapText="1" indent="1"/>
    </xf>
    <xf numFmtId="0" fontId="10" fillId="3" borderId="7" xfId="15" applyFont="1" applyFill="1" applyBorder="1" applyAlignment="1">
      <alignment horizontal="left" vertical="center"/>
    </xf>
    <xf numFmtId="0" fontId="11" fillId="0" borderId="0" xfId="15" applyFont="1" applyFill="1" applyAlignment="1">
      <alignment horizontal="left" vertical="center" wrapText="1"/>
    </xf>
    <xf numFmtId="0" fontId="11" fillId="0" borderId="0" xfId="15" applyFont="1" applyFill="1" applyAlignment="1">
      <alignment horizontal="justify" vertical="center" wrapText="1"/>
    </xf>
    <xf numFmtId="0" fontId="10" fillId="0" borderId="148" xfId="15" applyFont="1" applyBorder="1" applyAlignment="1">
      <alignment horizontal="center" vertical="center"/>
    </xf>
    <xf numFmtId="0" fontId="10" fillId="0" borderId="37" xfId="15" applyFont="1" applyBorder="1" applyAlignment="1">
      <alignment horizontal="left" vertical="center" wrapText="1" indent="5"/>
    </xf>
    <xf numFmtId="0" fontId="10" fillId="0" borderId="192" xfId="15" applyFont="1" applyBorder="1" applyAlignment="1">
      <alignment horizontal="left" vertical="center" indent="1"/>
    </xf>
    <xf numFmtId="49" fontId="10" fillId="0" borderId="193" xfId="15" applyNumberFormat="1" applyFont="1" applyBorder="1" applyAlignment="1">
      <alignment horizontal="center" vertical="center"/>
    </xf>
    <xf numFmtId="49" fontId="10" fillId="0" borderId="194" xfId="15" applyNumberFormat="1" applyFont="1" applyBorder="1" applyAlignment="1">
      <alignment horizontal="center" vertical="center"/>
    </xf>
    <xf numFmtId="49" fontId="10" fillId="0" borderId="41" xfId="15" applyNumberFormat="1" applyFont="1" applyBorder="1" applyAlignment="1">
      <alignment horizontal="center" vertical="center"/>
    </xf>
    <xf numFmtId="49" fontId="10" fillId="0" borderId="42" xfId="15" applyNumberFormat="1" applyFont="1" applyBorder="1" applyAlignment="1">
      <alignment horizontal="center" vertical="center"/>
    </xf>
    <xf numFmtId="0" fontId="10" fillId="0" borderId="195" xfId="15" applyFont="1" applyBorder="1" applyAlignment="1">
      <alignment horizontal="center" vertical="center"/>
    </xf>
    <xf numFmtId="0" fontId="10" fillId="0" borderId="1" xfId="15" applyFont="1" applyBorder="1" applyAlignment="1">
      <alignment horizontal="center" vertical="center" wrapText="1"/>
    </xf>
    <xf numFmtId="0" fontId="10" fillId="0" borderId="2" xfId="15" applyFont="1" applyBorder="1" applyAlignment="1">
      <alignment horizontal="center" vertical="center" wrapText="1"/>
    </xf>
    <xf numFmtId="0" fontId="10" fillId="0" borderId="3" xfId="15" applyFont="1" applyBorder="1" applyAlignment="1">
      <alignment horizontal="center" vertical="center" wrapText="1"/>
    </xf>
    <xf numFmtId="0" fontId="10" fillId="0" borderId="32" xfId="15" applyFont="1" applyBorder="1" applyAlignment="1">
      <alignment horizontal="center" vertical="center" wrapText="1"/>
    </xf>
    <xf numFmtId="0" fontId="10" fillId="0" borderId="5" xfId="15" applyFont="1" applyBorder="1" applyAlignment="1">
      <alignment horizontal="center" vertical="center" wrapText="1"/>
    </xf>
    <xf numFmtId="0" fontId="11" fillId="0" borderId="0" xfId="15" applyFont="1" applyBorder="1" applyAlignment="1">
      <alignment horizontal="center" wrapText="1"/>
    </xf>
    <xf numFmtId="0" fontId="11" fillId="0" borderId="0" xfId="15" applyFont="1" applyBorder="1" applyAlignment="1">
      <alignment horizontal="center" vertical="top"/>
    </xf>
    <xf numFmtId="0" fontId="10" fillId="0" borderId="149" xfId="15" applyFont="1" applyBorder="1" applyAlignment="1">
      <alignment horizontal="left" vertical="center" wrapText="1"/>
    </xf>
    <xf numFmtId="0" fontId="10" fillId="0" borderId="196" xfId="15" applyFont="1" applyBorder="1" applyAlignment="1">
      <alignment horizontal="left" vertical="center" wrapText="1"/>
    </xf>
    <xf numFmtId="0" fontId="10" fillId="0" borderId="150" xfId="15" applyFont="1" applyBorder="1" applyAlignment="1">
      <alignment horizontal="left" vertical="center" wrapText="1"/>
    </xf>
    <xf numFmtId="179" fontId="10" fillId="0" borderId="5" xfId="15" applyNumberFormat="1" applyFont="1" applyBorder="1" applyAlignment="1">
      <alignment horizontal="center" vertical="center" wrapText="1"/>
    </xf>
    <xf numFmtId="0" fontId="10" fillId="0" borderId="127" xfId="15" applyFont="1" applyBorder="1" applyAlignment="1">
      <alignment horizontal="left" vertical="center" wrapText="1"/>
    </xf>
    <xf numFmtId="0" fontId="10" fillId="0" borderId="0" xfId="15" applyFont="1" applyBorder="1" applyAlignment="1">
      <alignment horizontal="left" vertical="center" wrapText="1"/>
    </xf>
    <xf numFmtId="0" fontId="11" fillId="0" borderId="0" xfId="15" applyFont="1" applyBorder="1" applyAlignment="1">
      <alignment horizontal="center" vertical="top" wrapText="1"/>
    </xf>
    <xf numFmtId="0" fontId="11" fillId="0" borderId="0" xfId="14" applyFont="1" applyAlignment="1">
      <alignment horizontal="left"/>
    </xf>
    <xf numFmtId="0" fontId="11" fillId="0" borderId="0" xfId="14" applyFont="1" applyFill="1" applyAlignment="1">
      <alignment horizontal="left" vertical="center" wrapText="1"/>
    </xf>
    <xf numFmtId="0" fontId="11" fillId="0" borderId="38" xfId="14" applyFont="1" applyFill="1" applyBorder="1" applyAlignment="1">
      <alignment horizontal="left" vertical="center" wrapText="1"/>
    </xf>
    <xf numFmtId="177" fontId="10" fillId="0" borderId="2" xfId="9" applyNumberFormat="1" applyFont="1" applyBorder="1" applyAlignment="1">
      <alignment horizontal="right" vertical="center"/>
    </xf>
    <xf numFmtId="177" fontId="10" fillId="0" borderId="3" xfId="9" applyNumberFormat="1" applyFont="1" applyBorder="1" applyAlignment="1">
      <alignment horizontal="right" vertical="center"/>
    </xf>
    <xf numFmtId="177" fontId="10" fillId="0" borderId="32" xfId="9" applyNumberFormat="1" applyFont="1" applyBorder="1" applyAlignment="1">
      <alignment horizontal="right" vertical="center"/>
    </xf>
    <xf numFmtId="0" fontId="10" fillId="0" borderId="0" xfId="14" applyFont="1" applyBorder="1" applyAlignment="1">
      <alignment horizontal="center"/>
    </xf>
    <xf numFmtId="0" fontId="11" fillId="4" borderId="0" xfId="14" applyFont="1" applyFill="1" applyAlignment="1">
      <alignment horizontal="left" vertical="center" wrapText="1"/>
    </xf>
    <xf numFmtId="0" fontId="11" fillId="4" borderId="38" xfId="14" applyFont="1" applyFill="1" applyBorder="1" applyAlignment="1">
      <alignment horizontal="left" vertical="center" wrapText="1"/>
    </xf>
    <xf numFmtId="177" fontId="10" fillId="4" borderId="2" xfId="9" applyNumberFormat="1" applyFont="1" applyFill="1" applyBorder="1" applyAlignment="1">
      <alignment horizontal="right" vertical="center"/>
    </xf>
    <xf numFmtId="177" fontId="10" fillId="4" borderId="3" xfId="9" applyNumberFormat="1" applyFont="1" applyFill="1" applyBorder="1" applyAlignment="1">
      <alignment horizontal="right" vertical="center"/>
    </xf>
    <xf numFmtId="177" fontId="10" fillId="4" borderId="32" xfId="9" applyNumberFormat="1" applyFont="1" applyFill="1" applyBorder="1" applyAlignment="1">
      <alignment horizontal="right" vertical="center"/>
    </xf>
    <xf numFmtId="0" fontId="11" fillId="4" borderId="0" xfId="14" applyFont="1" applyFill="1" applyAlignment="1">
      <alignment horizontal="left"/>
    </xf>
    <xf numFmtId="0" fontId="11" fillId="0" borderId="0" xfId="14" applyFont="1" applyBorder="1" applyAlignment="1">
      <alignment horizontal="center" wrapText="1"/>
    </xf>
    <xf numFmtId="0" fontId="11" fillId="0" borderId="0" xfId="14" applyFont="1" applyBorder="1" applyAlignment="1">
      <alignment horizontal="left" vertical="center" wrapText="1"/>
    </xf>
    <xf numFmtId="0" fontId="10" fillId="0" borderId="0" xfId="14" applyFont="1" applyAlignment="1">
      <alignment horizontal="center" vertical="center" wrapText="1"/>
    </xf>
    <xf numFmtId="0" fontId="11" fillId="0" borderId="0" xfId="14" applyFont="1" applyAlignment="1">
      <alignment horizontal="left" vertical="center" wrapText="1"/>
    </xf>
    <xf numFmtId="0" fontId="10" fillId="0" borderId="0" xfId="14" applyFont="1" applyAlignment="1">
      <alignment horizontal="right" vertical="center" wrapText="1" indent="2"/>
    </xf>
    <xf numFmtId="170" fontId="10" fillId="0" borderId="2" xfId="9" applyNumberFormat="1" applyFont="1" applyBorder="1" applyAlignment="1">
      <alignment horizontal="center" vertical="center"/>
    </xf>
    <xf numFmtId="170" fontId="10" fillId="0" borderId="32" xfId="9" applyNumberFormat="1" applyFont="1" applyBorder="1" applyAlignment="1">
      <alignment horizontal="center" vertical="center"/>
    </xf>
    <xf numFmtId="0" fontId="11" fillId="0" borderId="38" xfId="14" applyFont="1" applyBorder="1" applyAlignment="1">
      <alignment horizontal="center" vertical="center" wrapText="1"/>
    </xf>
    <xf numFmtId="0" fontId="10" fillId="0" borderId="2" xfId="14" applyFont="1" applyBorder="1" applyAlignment="1">
      <alignment horizontal="center" vertical="center" wrapText="1"/>
    </xf>
    <xf numFmtId="0" fontId="10" fillId="0" borderId="3" xfId="14" applyFont="1" applyBorder="1" applyAlignment="1">
      <alignment horizontal="center" vertical="center" wrapText="1"/>
    </xf>
    <xf numFmtId="0" fontId="10" fillId="0" borderId="32" xfId="14" applyFont="1" applyBorder="1" applyAlignment="1">
      <alignment horizontal="center" vertical="center" wrapText="1"/>
    </xf>
    <xf numFmtId="0" fontId="10" fillId="0" borderId="61" xfId="14" applyFont="1" applyBorder="1" applyAlignment="1">
      <alignment horizontal="left" vertical="center" wrapText="1"/>
    </xf>
    <xf numFmtId="0" fontId="10" fillId="0" borderId="0" xfId="14" applyFont="1" applyBorder="1" applyAlignment="1">
      <alignment horizontal="left" vertical="center" wrapText="1"/>
    </xf>
    <xf numFmtId="0" fontId="11" fillId="0" borderId="0" xfId="14" applyFont="1" applyFill="1" applyBorder="1" applyAlignment="1">
      <alignment horizontal="left" vertical="center" wrapText="1"/>
    </xf>
    <xf numFmtId="0" fontId="11" fillId="0" borderId="6" xfId="14" applyFont="1" applyBorder="1" applyAlignment="1">
      <alignment horizontal="left" vertical="center" wrapText="1"/>
    </xf>
    <xf numFmtId="0" fontId="10" fillId="0" borderId="0" xfId="14" applyFont="1" applyAlignment="1">
      <alignment horizontal="left" vertical="center" wrapText="1"/>
    </xf>
    <xf numFmtId="0" fontId="10" fillId="0" borderId="0" xfId="0" applyFont="1" applyBorder="1" applyAlignment="1">
      <alignment horizontal="center"/>
    </xf>
    <xf numFmtId="0" fontId="11"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Border="1" applyAlignment="1">
      <alignment horizontal="left" vertical="center" wrapText="1"/>
    </xf>
    <xf numFmtId="0" fontId="11" fillId="0" borderId="0" xfId="0" applyFont="1" applyFill="1" applyAlignment="1">
      <alignment horizontal="left" vertical="center" wrapText="1"/>
    </xf>
    <xf numFmtId="0" fontId="11" fillId="0" borderId="0" xfId="0" applyFont="1" applyBorder="1" applyAlignment="1">
      <alignment horizontal="center" wrapText="1"/>
    </xf>
    <xf numFmtId="0" fontId="10" fillId="0" borderId="0" xfId="0" applyFont="1" applyAlignment="1">
      <alignment horizontal="left" vertical="center" wrapText="1"/>
    </xf>
    <xf numFmtId="0" fontId="13" fillId="0" borderId="0" xfId="16" applyFont="1" applyBorder="1" applyAlignment="1">
      <alignment horizontal="center" wrapText="1"/>
    </xf>
    <xf numFmtId="0" fontId="13" fillId="0" borderId="0" xfId="16" applyFont="1" applyBorder="1" applyAlignment="1">
      <alignment horizontal="center"/>
    </xf>
    <xf numFmtId="0" fontId="11" fillId="0" borderId="0" xfId="13" applyFont="1" applyAlignment="1">
      <alignment horizontal="left"/>
    </xf>
    <xf numFmtId="0" fontId="11" fillId="0" borderId="0" xfId="15" applyFont="1" applyAlignment="1">
      <alignment horizontal="left" vertical="top" wrapText="1" indent="1"/>
    </xf>
    <xf numFmtId="0" fontId="11" fillId="0" borderId="155" xfId="15" applyFont="1" applyBorder="1" applyAlignment="1">
      <alignment horizontal="left" vertical="top" wrapText="1" indent="1"/>
    </xf>
    <xf numFmtId="0" fontId="10" fillId="0" borderId="0" xfId="15" applyFont="1" applyBorder="1" applyAlignment="1">
      <alignment horizontal="center"/>
    </xf>
    <xf numFmtId="0" fontId="11" fillId="0" borderId="0" xfId="15" applyFont="1" applyAlignment="1">
      <alignment horizontal="center" vertical="center"/>
    </xf>
    <xf numFmtId="0" fontId="10" fillId="0" borderId="0" xfId="14" applyFont="1" applyBorder="1" applyAlignment="1">
      <alignment horizontal="right" vertical="center"/>
    </xf>
    <xf numFmtId="0" fontId="10" fillId="0" borderId="0" xfId="0" applyFont="1" applyBorder="1" applyAlignment="1">
      <alignment horizontal="center" wrapText="1"/>
    </xf>
    <xf numFmtId="0" fontId="10" fillId="0" borderId="2" xfId="0" applyFont="1" applyFill="1" applyBorder="1" applyAlignment="1">
      <alignment horizontal="left" wrapText="1"/>
    </xf>
    <xf numFmtId="0" fontId="10" fillId="0" borderId="3" xfId="0" applyFont="1" applyFill="1" applyBorder="1" applyAlignment="1">
      <alignment horizontal="left" wrapText="1"/>
    </xf>
    <xf numFmtId="0" fontId="10" fillId="0" borderId="32" xfId="0" applyFont="1" applyFill="1" applyBorder="1" applyAlignment="1">
      <alignment horizontal="left" wrapText="1"/>
    </xf>
    <xf numFmtId="0" fontId="10" fillId="0" borderId="0" xfId="0" applyFont="1" applyFill="1" applyBorder="1" applyAlignment="1">
      <alignment horizontal="left" vertical="center"/>
    </xf>
    <xf numFmtId="0" fontId="10" fillId="0" borderId="38" xfId="0" applyFont="1" applyFill="1" applyBorder="1" applyAlignment="1">
      <alignment horizontal="left" vertical="center"/>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0" xfId="0" applyFont="1" applyAlignment="1">
      <alignment horizontal="center" wrapText="1"/>
    </xf>
    <xf numFmtId="0" fontId="10" fillId="0" borderId="2" xfId="0" applyFont="1" applyBorder="1" applyAlignment="1">
      <alignment horizontal="center" wrapText="1"/>
    </xf>
    <xf numFmtId="0" fontId="10" fillId="0" borderId="47" xfId="0" applyFont="1" applyBorder="1" applyAlignment="1">
      <alignment horizontal="center" wrapText="1"/>
    </xf>
    <xf numFmtId="0" fontId="11" fillId="0" borderId="0" xfId="0" applyFont="1" applyBorder="1" applyAlignment="1">
      <alignment horizontal="left"/>
    </xf>
    <xf numFmtId="0" fontId="11" fillId="12" borderId="4" xfId="0" applyFont="1" applyFill="1" applyBorder="1" applyAlignment="1">
      <alignment horizontal="left" wrapText="1"/>
    </xf>
    <xf numFmtId="0" fontId="11" fillId="0" borderId="33" xfId="0" applyFont="1" applyBorder="1" applyAlignment="1">
      <alignment horizontal="center" wrapText="1"/>
    </xf>
    <xf numFmtId="0" fontId="11" fillId="0" borderId="4" xfId="0" applyFont="1" applyBorder="1" applyAlignment="1">
      <alignment horizontal="center" wrapText="1"/>
    </xf>
    <xf numFmtId="0" fontId="11" fillId="0" borderId="34" xfId="0" applyFont="1" applyFill="1" applyBorder="1" applyAlignment="1">
      <alignment horizontal="center" wrapText="1"/>
    </xf>
    <xf numFmtId="0" fontId="11" fillId="0" borderId="48" xfId="0" applyFont="1" applyBorder="1" applyAlignment="1">
      <alignment horizontal="center" wrapText="1"/>
    </xf>
    <xf numFmtId="0" fontId="10" fillId="0" borderId="2" xfId="0" applyFont="1" applyFill="1" applyBorder="1" applyAlignment="1">
      <alignment horizontal="center" wrapText="1"/>
    </xf>
    <xf numFmtId="0" fontId="10" fillId="0" borderId="3" xfId="0" applyFont="1" applyFill="1" applyBorder="1" applyAlignment="1">
      <alignment horizontal="center" wrapText="1"/>
    </xf>
    <xf numFmtId="0" fontId="10" fillId="0" borderId="0" xfId="0" applyFont="1" applyFill="1" applyAlignment="1">
      <alignment horizontal="left" vertical="center" wrapText="1"/>
    </xf>
    <xf numFmtId="0" fontId="11" fillId="0" borderId="38" xfId="0" applyFont="1" applyFill="1" applyBorder="1" applyAlignment="1">
      <alignment horizontal="left" vertical="center" wrapText="1"/>
    </xf>
    <xf numFmtId="44" fontId="11" fillId="0" borderId="2" xfId="25" applyFont="1" applyFill="1" applyBorder="1" applyAlignment="1">
      <alignment horizontal="left" wrapText="1"/>
    </xf>
    <xf numFmtId="44" fontId="11" fillId="0" borderId="3" xfId="25" applyFont="1" applyFill="1" applyBorder="1" applyAlignment="1">
      <alignment horizontal="left" wrapText="1"/>
    </xf>
    <xf numFmtId="44" fontId="11" fillId="0" borderId="32" xfId="25" applyFont="1" applyFill="1" applyBorder="1" applyAlignment="1">
      <alignment horizontal="left" wrapText="1"/>
    </xf>
    <xf numFmtId="0" fontId="11" fillId="0" borderId="0" xfId="14" applyFont="1" applyAlignment="1">
      <alignment horizontal="center" vertical="center"/>
    </xf>
    <xf numFmtId="0" fontId="11" fillId="0" borderId="0" xfId="14" applyFont="1" applyAlignment="1" applyProtection="1">
      <alignment horizontal="left" vertical="top" wrapText="1" readingOrder="1"/>
      <protection locked="0"/>
    </xf>
    <xf numFmtId="0" fontId="10" fillId="0" borderId="0" xfId="14" applyFont="1" applyAlignment="1" applyProtection="1">
      <alignment horizontal="left" vertical="top" wrapText="1" readingOrder="1"/>
      <protection locked="0"/>
    </xf>
    <xf numFmtId="0" fontId="11" fillId="12" borderId="0" xfId="0" applyFont="1" applyFill="1" applyBorder="1" applyAlignment="1">
      <alignment horizontal="left" vertical="center" wrapText="1"/>
    </xf>
    <xf numFmtId="0" fontId="10" fillId="0" borderId="2" xfId="14" applyFont="1" applyBorder="1" applyAlignment="1">
      <alignment horizontal="left"/>
    </xf>
    <xf numFmtId="0" fontId="10" fillId="0" borderId="32" xfId="14" applyFont="1" applyBorder="1" applyAlignment="1">
      <alignment horizontal="left"/>
    </xf>
    <xf numFmtId="0" fontId="10" fillId="5" borderId="156" xfId="0" applyFont="1" applyFill="1" applyBorder="1" applyAlignment="1">
      <alignment horizontal="center" vertical="center"/>
    </xf>
    <xf numFmtId="0" fontId="10" fillId="5" borderId="157" xfId="0" applyFont="1" applyFill="1" applyBorder="1" applyAlignment="1">
      <alignment horizontal="center" vertical="center"/>
    </xf>
    <xf numFmtId="0" fontId="10" fillId="5" borderId="158" xfId="0" applyFont="1" applyFill="1" applyBorder="1" applyAlignment="1">
      <alignment horizontal="center" vertical="center"/>
    </xf>
    <xf numFmtId="0" fontId="19" fillId="0" borderId="0" xfId="17" applyFont="1" applyBorder="1" applyAlignment="1">
      <alignment horizontal="center" vertical="center"/>
    </xf>
    <xf numFmtId="0" fontId="10" fillId="0" borderId="10" xfId="17" applyFont="1" applyFill="1" applyBorder="1" applyAlignment="1">
      <alignment horizontal="center" vertical="center"/>
    </xf>
    <xf numFmtId="0" fontId="10" fillId="0" borderId="0" xfId="17" applyFont="1" applyFill="1" applyBorder="1" applyAlignment="1">
      <alignment horizontal="center" vertical="center"/>
    </xf>
    <xf numFmtId="0" fontId="11" fillId="0" borderId="40" xfId="17" applyFont="1" applyFill="1" applyBorder="1" applyAlignment="1">
      <alignment horizontal="center" vertical="center"/>
    </xf>
    <xf numFmtId="0" fontId="11" fillId="0" borderId="43" xfId="17" applyFont="1" applyFill="1" applyBorder="1" applyAlignment="1">
      <alignment horizontal="center" vertical="center"/>
    </xf>
    <xf numFmtId="0" fontId="11" fillId="0" borderId="44" xfId="17" applyFont="1" applyFill="1" applyBorder="1" applyAlignment="1">
      <alignment horizontal="center" vertical="center"/>
    </xf>
    <xf numFmtId="0" fontId="10" fillId="0" borderId="11" xfId="17" applyFont="1" applyFill="1" applyBorder="1" applyAlignment="1">
      <alignment horizontal="center" vertical="center"/>
    </xf>
    <xf numFmtId="173" fontId="10" fillId="0" borderId="2" xfId="21" applyNumberFormat="1" applyFont="1" applyFill="1" applyBorder="1" applyAlignment="1" applyProtection="1">
      <alignment horizontal="center" vertical="center"/>
    </xf>
    <xf numFmtId="173" fontId="10" fillId="0" borderId="32" xfId="21" applyNumberFormat="1" applyFont="1" applyFill="1" applyBorder="1" applyAlignment="1" applyProtection="1">
      <alignment horizontal="center" vertical="center"/>
    </xf>
    <xf numFmtId="0" fontId="11" fillId="0" borderId="0" xfId="17" applyFont="1" applyFill="1" applyBorder="1" applyAlignment="1">
      <alignment horizontal="center" vertical="center"/>
    </xf>
    <xf numFmtId="0" fontId="11" fillId="0" borderId="2" xfId="0" applyFont="1" applyBorder="1" applyAlignment="1">
      <alignment horizontal="center"/>
    </xf>
    <xf numFmtId="0" fontId="11" fillId="0" borderId="3" xfId="0" applyFont="1" applyBorder="1" applyAlignment="1">
      <alignment horizontal="center"/>
    </xf>
    <xf numFmtId="0" fontId="11" fillId="0" borderId="32" xfId="0" applyFont="1" applyBorder="1" applyAlignment="1">
      <alignment horizontal="center"/>
    </xf>
    <xf numFmtId="3" fontId="10" fillId="5" borderId="2" xfId="5" applyNumberFormat="1" applyFont="1" applyFill="1" applyBorder="1" applyAlignment="1">
      <alignment horizontal="center" vertical="center" wrapText="1"/>
    </xf>
    <xf numFmtId="3" fontId="10" fillId="5" borderId="3" xfId="5" applyNumberFormat="1" applyFont="1" applyFill="1" applyBorder="1" applyAlignment="1">
      <alignment horizontal="center" vertical="center" wrapText="1"/>
    </xf>
    <xf numFmtId="3" fontId="10" fillId="5" borderId="32" xfId="5" applyNumberFormat="1" applyFont="1" applyFill="1" applyBorder="1" applyAlignment="1">
      <alignment horizontal="center" vertical="center" wrapText="1"/>
    </xf>
    <xf numFmtId="4" fontId="9" fillId="5" borderId="2" xfId="5" applyNumberFormat="1" applyFont="1" applyFill="1" applyBorder="1" applyAlignment="1">
      <alignment horizontal="center" vertical="center" wrapText="1"/>
    </xf>
    <xf numFmtId="4" fontId="9" fillId="5" borderId="3" xfId="5" applyNumberFormat="1" applyFont="1" applyFill="1" applyBorder="1" applyAlignment="1">
      <alignment horizontal="center" vertical="center" wrapText="1"/>
    </xf>
    <xf numFmtId="4" fontId="9" fillId="5" borderId="32" xfId="5" applyNumberFormat="1" applyFont="1" applyFill="1" applyBorder="1" applyAlignment="1">
      <alignment horizontal="center" vertical="center" wrapText="1"/>
    </xf>
    <xf numFmtId="0" fontId="10" fillId="5" borderId="156" xfId="0" applyFont="1" applyFill="1" applyBorder="1" applyAlignment="1">
      <alignment horizontal="center" vertical="center" wrapText="1"/>
    </xf>
    <xf numFmtId="0" fontId="10" fillId="5" borderId="157" xfId="0" applyFont="1" applyFill="1" applyBorder="1" applyAlignment="1">
      <alignment horizontal="center" vertical="center" wrapText="1"/>
    </xf>
    <xf numFmtId="0" fontId="10" fillId="5" borderId="158" xfId="0" applyFont="1" applyFill="1" applyBorder="1" applyAlignment="1">
      <alignment horizontal="center" vertical="center" wrapText="1"/>
    </xf>
    <xf numFmtId="0" fontId="20" fillId="0" borderId="156" xfId="0" applyFont="1" applyBorder="1" applyAlignment="1">
      <alignment horizontal="center" vertical="center" wrapText="1"/>
    </xf>
    <xf numFmtId="0" fontId="20" fillId="0" borderId="157" xfId="0" applyFont="1" applyBorder="1" applyAlignment="1">
      <alignment horizontal="center" vertical="center" wrapText="1"/>
    </xf>
    <xf numFmtId="0" fontId="20" fillId="0" borderId="158"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7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102" xfId="0" applyFont="1" applyBorder="1" applyAlignment="1">
      <alignment horizontal="center" vertical="center"/>
    </xf>
    <xf numFmtId="0" fontId="15" fillId="0" borderId="6" xfId="0" applyFont="1" applyBorder="1" applyAlignment="1">
      <alignment horizontal="center" vertical="center"/>
    </xf>
    <xf numFmtId="0" fontId="15" fillId="0" borderId="97" xfId="0" applyFont="1" applyBorder="1" applyAlignment="1">
      <alignment horizontal="center" vertical="center"/>
    </xf>
    <xf numFmtId="0" fontId="15" fillId="0" borderId="105"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96" xfId="0" applyFont="1" applyBorder="1" applyAlignment="1">
      <alignment horizontal="center" vertical="center" wrapText="1"/>
    </xf>
    <xf numFmtId="0" fontId="20" fillId="0" borderId="110" xfId="0" applyFont="1" applyBorder="1" applyAlignment="1">
      <alignment horizontal="center" vertical="center" wrapText="1"/>
    </xf>
    <xf numFmtId="0" fontId="20" fillId="0" borderId="111" xfId="0" applyFont="1" applyBorder="1" applyAlignment="1">
      <alignment horizontal="center" vertical="center" wrapText="1"/>
    </xf>
    <xf numFmtId="0" fontId="15" fillId="0" borderId="168" xfId="0" applyFont="1" applyBorder="1" applyAlignment="1">
      <alignment horizontal="center" vertical="center"/>
    </xf>
    <xf numFmtId="0" fontId="15" fillId="0" borderId="35" xfId="0" applyFont="1" applyBorder="1" applyAlignment="1">
      <alignment horizontal="center" vertical="center"/>
    </xf>
    <xf numFmtId="0" fontId="15" fillId="0" borderId="32" xfId="0" applyFont="1" applyBorder="1" applyAlignment="1">
      <alignment horizontal="center" vertical="center"/>
    </xf>
    <xf numFmtId="0" fontId="15" fillId="0" borderId="163" xfId="0" applyFont="1" applyBorder="1" applyAlignment="1">
      <alignment horizontal="left" vertical="center" wrapText="1" indent="1"/>
    </xf>
    <xf numFmtId="0" fontId="15" fillId="0" borderId="24" xfId="0" applyFont="1" applyBorder="1" applyAlignment="1">
      <alignment horizontal="left" vertical="center" wrapText="1" indent="1"/>
    </xf>
    <xf numFmtId="0" fontId="15" fillId="0" borderId="1" xfId="0" applyFont="1" applyBorder="1" applyAlignment="1">
      <alignment horizontal="left" vertical="center" wrapText="1" indent="1"/>
    </xf>
    <xf numFmtId="0" fontId="15" fillId="0" borderId="2" xfId="0" applyFont="1" applyBorder="1" applyAlignment="1">
      <alignment horizontal="left" vertical="center" wrapText="1" indent="1"/>
    </xf>
    <xf numFmtId="0" fontId="15" fillId="0" borderId="198" xfId="0" applyFont="1" applyBorder="1" applyAlignment="1">
      <alignment horizontal="center" vertical="center" wrapText="1"/>
    </xf>
    <xf numFmtId="0" fontId="15" fillId="0" borderId="87" xfId="0" applyFont="1" applyBorder="1" applyAlignment="1">
      <alignment horizontal="center" vertical="center" wrapText="1"/>
    </xf>
    <xf numFmtId="0" fontId="15" fillId="0" borderId="119" xfId="0" applyFont="1" applyBorder="1" applyAlignment="1">
      <alignment horizontal="center" vertical="center" wrapText="1"/>
    </xf>
    <xf numFmtId="0" fontId="15" fillId="0" borderId="121" xfId="0" applyFont="1" applyBorder="1" applyAlignment="1">
      <alignment horizontal="center" vertical="center" wrapText="1"/>
    </xf>
    <xf numFmtId="0" fontId="15" fillId="0" borderId="120" xfId="0" applyFont="1" applyBorder="1" applyAlignment="1">
      <alignment horizontal="center" vertical="center" wrapText="1"/>
    </xf>
    <xf numFmtId="0" fontId="15" fillId="0" borderId="122" xfId="0" applyFont="1" applyBorder="1" applyAlignment="1">
      <alignment horizontal="center" vertical="center" wrapText="1"/>
    </xf>
    <xf numFmtId="0" fontId="20" fillId="0" borderId="155" xfId="0" applyFont="1" applyBorder="1" applyAlignment="1">
      <alignment horizontal="center" vertical="center" wrapText="1"/>
    </xf>
    <xf numFmtId="0" fontId="15" fillId="0" borderId="198" xfId="0" applyFont="1" applyBorder="1" applyAlignment="1">
      <alignment horizontal="center" vertical="center"/>
    </xf>
    <xf numFmtId="0" fontId="15" fillId="0" borderId="45" xfId="0" applyFont="1" applyBorder="1" applyAlignment="1">
      <alignment horizontal="center" vertical="center"/>
    </xf>
    <xf numFmtId="0" fontId="15" fillId="0" borderId="96" xfId="0" applyFont="1" applyBorder="1" applyAlignment="1">
      <alignment horizontal="center" vertical="center"/>
    </xf>
    <xf numFmtId="0" fontId="15" fillId="0" borderId="196" xfId="0" applyFont="1" applyBorder="1" applyAlignment="1">
      <alignment horizontal="center" vertical="center" wrapText="1"/>
    </xf>
    <xf numFmtId="0" fontId="15" fillId="0" borderId="0" xfId="0" applyFont="1" applyAlignment="1">
      <alignment horizontal="center" vertical="center" wrapText="1"/>
    </xf>
    <xf numFmtId="0" fontId="15" fillId="0" borderId="155" xfId="0" applyFont="1" applyBorder="1" applyAlignment="1">
      <alignment horizontal="center" vertical="center" wrapText="1"/>
    </xf>
    <xf numFmtId="0" fontId="15" fillId="0" borderId="105" xfId="0" applyFont="1" applyBorder="1" applyAlignment="1">
      <alignment horizontal="center" vertical="center"/>
    </xf>
    <xf numFmtId="0" fontId="15" fillId="0" borderId="108" xfId="0" applyFont="1" applyBorder="1" applyAlignment="1">
      <alignment horizontal="center" vertical="center" wrapText="1"/>
    </xf>
    <xf numFmtId="0" fontId="20" fillId="0" borderId="109" xfId="0" applyFont="1" applyBorder="1" applyAlignment="1">
      <alignment horizontal="center" vertical="center" wrapText="1"/>
    </xf>
    <xf numFmtId="0" fontId="15" fillId="0" borderId="24" xfId="0" applyFont="1" applyBorder="1" applyAlignment="1">
      <alignment horizontal="center" vertical="center"/>
    </xf>
    <xf numFmtId="0" fontId="15" fillId="0" borderId="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2" xfId="0" applyFont="1" applyBorder="1" applyAlignment="1">
      <alignment horizontal="left" vertical="center" wrapText="1" indent="1"/>
    </xf>
    <xf numFmtId="0" fontId="15" fillId="0" borderId="13" xfId="0" applyFont="1" applyBorder="1" applyAlignment="1">
      <alignment horizontal="left" vertical="center" wrapText="1" indent="1"/>
    </xf>
    <xf numFmtId="0" fontId="20" fillId="0" borderId="184" xfId="0" applyFont="1" applyBorder="1" applyAlignment="1">
      <alignment horizontal="center" vertical="center" wrapText="1"/>
    </xf>
    <xf numFmtId="0" fontId="20" fillId="0" borderId="185" xfId="0" applyFont="1" applyBorder="1" applyAlignment="1">
      <alignment horizontal="center" vertical="center" wrapText="1"/>
    </xf>
    <xf numFmtId="0" fontId="20" fillId="0" borderId="186" xfId="0" applyFont="1" applyBorder="1" applyAlignment="1">
      <alignment horizontal="center" vertical="center" wrapText="1"/>
    </xf>
    <xf numFmtId="0" fontId="15" fillId="0" borderId="187" xfId="0" applyFont="1" applyBorder="1" applyAlignment="1">
      <alignment horizontal="center" vertical="center"/>
    </xf>
    <xf numFmtId="0" fontId="15" fillId="0" borderId="187" xfId="0" applyFont="1" applyBorder="1" applyAlignment="1">
      <alignment horizontal="left" vertical="center" wrapText="1" indent="1"/>
    </xf>
    <xf numFmtId="0" fontId="20" fillId="0" borderId="84" xfId="0" applyFont="1" applyBorder="1" applyAlignment="1">
      <alignment horizontal="center" vertical="center" wrapText="1"/>
    </xf>
    <xf numFmtId="0" fontId="20" fillId="0" borderId="72"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01" xfId="0" applyFont="1" applyBorder="1" applyAlignment="1">
      <alignment horizontal="center" vertical="center"/>
    </xf>
    <xf numFmtId="0" fontId="15" fillId="0" borderId="103" xfId="0" applyFont="1" applyBorder="1" applyAlignment="1">
      <alignment horizontal="center" vertical="center"/>
    </xf>
    <xf numFmtId="0" fontId="15" fillId="0" borderId="26" xfId="0" applyFont="1" applyBorder="1" applyAlignment="1">
      <alignment horizontal="center" vertical="center"/>
    </xf>
    <xf numFmtId="0" fontId="15" fillId="0" borderId="10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97" xfId="0" applyFont="1" applyBorder="1" applyAlignment="1">
      <alignment horizontal="center" vertical="center" wrapText="1"/>
    </xf>
    <xf numFmtId="0" fontId="15" fillId="0" borderId="24" xfId="0" applyFont="1" applyBorder="1" applyAlignment="1">
      <alignment horizontal="left" vertical="center" wrapText="1"/>
    </xf>
    <xf numFmtId="0" fontId="15" fillId="0" borderId="1"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24"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75" xfId="0" applyFont="1" applyBorder="1" applyAlignment="1">
      <alignment horizontal="center" vertical="center"/>
    </xf>
    <xf numFmtId="0" fontId="15" fillId="0" borderId="57" xfId="0" applyFont="1" applyBorder="1" applyAlignment="1">
      <alignment horizontal="center" vertical="center"/>
    </xf>
    <xf numFmtId="0" fontId="15" fillId="0" borderId="93" xfId="0" applyFont="1" applyBorder="1" applyAlignment="1">
      <alignment horizontal="center" vertical="center"/>
    </xf>
    <xf numFmtId="0" fontId="15" fillId="0" borderId="75" xfId="0" applyFont="1" applyBorder="1" applyAlignment="1">
      <alignment horizontal="center" vertical="center" wrapText="1" indent="1"/>
    </xf>
    <xf numFmtId="0" fontId="15" fillId="0" borderId="57" xfId="0" applyFont="1" applyBorder="1" applyAlignment="1">
      <alignment horizontal="center" vertical="center" wrapText="1" indent="1"/>
    </xf>
    <xf numFmtId="0" fontId="15" fillId="0" borderId="93" xfId="0" applyFont="1" applyBorder="1" applyAlignment="1">
      <alignment horizontal="center" vertical="center" wrapText="1" indent="1"/>
    </xf>
    <xf numFmtId="0" fontId="15" fillId="0" borderId="78" xfId="0" applyFont="1" applyBorder="1" applyAlignment="1">
      <alignment horizontal="center" vertical="center"/>
    </xf>
    <xf numFmtId="0" fontId="15" fillId="0" borderId="98" xfId="0" applyFont="1" applyBorder="1" applyAlignment="1">
      <alignment horizontal="center" vertical="center"/>
    </xf>
    <xf numFmtId="0" fontId="15" fillId="0" borderId="78" xfId="0" applyFont="1" applyBorder="1" applyAlignment="1">
      <alignment horizontal="left" vertical="center" wrapText="1"/>
    </xf>
    <xf numFmtId="0" fontId="15" fillId="0" borderId="98" xfId="0" applyFont="1" applyBorder="1" applyAlignment="1">
      <alignment horizontal="left" vertical="center" wrapText="1"/>
    </xf>
    <xf numFmtId="0" fontId="20" fillId="0" borderId="71" xfId="0" applyFont="1" applyBorder="1" applyAlignment="1">
      <alignment horizontal="center" vertical="center" wrapText="1"/>
    </xf>
    <xf numFmtId="0" fontId="10" fillId="0" borderId="0" xfId="0" applyFont="1" applyAlignment="1">
      <alignment horizontal="center" vertical="center"/>
    </xf>
    <xf numFmtId="43" fontId="15" fillId="4" borderId="202" xfId="24" applyFont="1" applyFill="1" applyBorder="1" applyAlignment="1">
      <alignment horizontal="center" vertical="center"/>
    </xf>
    <xf numFmtId="0" fontId="15" fillId="0" borderId="45" xfId="0" applyFont="1" applyBorder="1" applyAlignment="1">
      <alignment horizontal="left" vertical="center" wrapText="1" indent="1"/>
    </xf>
    <xf numFmtId="0" fontId="15" fillId="0" borderId="87" xfId="0" applyFont="1" applyBorder="1" applyAlignment="1">
      <alignment horizontal="left" vertical="center" wrapText="1" indent="1"/>
    </xf>
    <xf numFmtId="0" fontId="13" fillId="0" borderId="64" xfId="0" applyFont="1" applyBorder="1" applyAlignment="1">
      <alignment horizontal="center" vertical="center" wrapText="1"/>
    </xf>
    <xf numFmtId="0" fontId="13" fillId="0" borderId="65" xfId="0" applyFont="1" applyBorder="1" applyAlignment="1">
      <alignment horizontal="center" vertical="center" wrapText="1"/>
    </xf>
    <xf numFmtId="0" fontId="13" fillId="0" borderId="66" xfId="0" applyFont="1" applyBorder="1" applyAlignment="1">
      <alignment horizontal="center" vertical="center" wrapText="1"/>
    </xf>
    <xf numFmtId="0" fontId="10" fillId="0" borderId="0" xfId="0" applyFont="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84" xfId="0" applyFont="1" applyBorder="1" applyAlignment="1">
      <alignment horizontal="center" vertical="center" wrapText="1"/>
    </xf>
    <xf numFmtId="0" fontId="15" fillId="0" borderId="88" xfId="0" applyFont="1" applyBorder="1" applyAlignment="1">
      <alignment horizontal="center" vertical="center" wrapText="1"/>
    </xf>
    <xf numFmtId="0" fontId="15" fillId="0" borderId="58" xfId="0" applyFont="1" applyBorder="1" applyAlignment="1">
      <alignment horizontal="center" vertical="center" wrapText="1"/>
    </xf>
    <xf numFmtId="0" fontId="15" fillId="0" borderId="182"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62" xfId="0" applyFont="1" applyBorder="1" applyAlignment="1">
      <alignment horizontal="center" vertical="center" wrapText="1" indent="1"/>
    </xf>
    <xf numFmtId="0" fontId="15" fillId="0" borderId="159" xfId="0" applyFont="1" applyBorder="1" applyAlignment="1">
      <alignment horizontal="center" vertical="center" wrapText="1"/>
    </xf>
    <xf numFmtId="0" fontId="15" fillId="0" borderId="98" xfId="0" applyFont="1" applyBorder="1" applyAlignment="1">
      <alignment horizontal="center" vertical="center" wrapText="1"/>
    </xf>
    <xf numFmtId="0" fontId="15" fillId="0" borderId="160" xfId="0" applyFont="1" applyBorder="1" applyAlignment="1">
      <alignment horizontal="center" vertical="center" wrapText="1"/>
    </xf>
    <xf numFmtId="0" fontId="15" fillId="0" borderId="99" xfId="0" applyFont="1" applyBorder="1" applyAlignment="1">
      <alignment horizontal="center" vertical="center" wrapText="1"/>
    </xf>
    <xf numFmtId="0" fontId="15" fillId="0" borderId="163" xfId="0" applyFont="1" applyBorder="1" applyAlignment="1">
      <alignment horizontal="center" vertical="center" wrapText="1"/>
    </xf>
    <xf numFmtId="0" fontId="15" fillId="0" borderId="156" xfId="0" applyFont="1" applyBorder="1" applyAlignment="1">
      <alignment horizontal="center" vertical="center" wrapText="1"/>
    </xf>
    <xf numFmtId="0" fontId="15" fillId="0" borderId="157" xfId="0" applyFont="1" applyBorder="1" applyAlignment="1">
      <alignment horizontal="center" vertical="center" wrapText="1"/>
    </xf>
    <xf numFmtId="0" fontId="11" fillId="0" borderId="0" xfId="15" applyFont="1" applyAlignment="1">
      <alignment horizontal="center" wrapText="1"/>
    </xf>
    <xf numFmtId="0" fontId="15" fillId="0" borderId="34" xfId="0" applyFont="1" applyBorder="1" applyAlignment="1">
      <alignment horizontal="center" vertical="center"/>
    </xf>
    <xf numFmtId="0" fontId="15" fillId="0" borderId="115" xfId="0" applyFont="1" applyBorder="1" applyAlignment="1">
      <alignment horizontal="center" vertical="center"/>
    </xf>
    <xf numFmtId="0" fontId="8" fillId="0" borderId="127"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Border="1" applyAlignment="1">
      <alignment horizontal="center" wrapText="1"/>
    </xf>
    <xf numFmtId="0" fontId="8" fillId="0" borderId="154" xfId="0" applyFont="1" applyBorder="1" applyAlignment="1">
      <alignment horizontal="center"/>
    </xf>
    <xf numFmtId="49" fontId="8" fillId="0" borderId="118" xfId="0" applyNumberFormat="1" applyFont="1" applyBorder="1" applyAlignment="1">
      <alignment horizontal="center" vertical="center"/>
    </xf>
    <xf numFmtId="49" fontId="8" fillId="0" borderId="138" xfId="0" applyNumberFormat="1" applyFont="1" applyBorder="1" applyAlignment="1">
      <alignment horizontal="center" vertical="center"/>
    </xf>
    <xf numFmtId="10" fontId="9" fillId="0" borderId="139" xfId="18" applyNumberFormat="1" applyFont="1" applyBorder="1" applyAlignment="1">
      <alignment horizontal="center" vertical="center"/>
    </xf>
    <xf numFmtId="10" fontId="9" fillId="0" borderId="140" xfId="18" applyNumberFormat="1" applyFont="1" applyBorder="1" applyAlignment="1">
      <alignment horizontal="center" vertical="center"/>
    </xf>
    <xf numFmtId="0" fontId="8" fillId="7" borderId="118" xfId="0" applyFont="1" applyFill="1" applyBorder="1" applyAlignment="1">
      <alignment horizontal="center" vertical="center" wrapText="1"/>
    </xf>
    <xf numFmtId="0" fontId="8" fillId="7" borderId="22" xfId="0" applyFont="1" applyFill="1" applyBorder="1" applyAlignment="1">
      <alignment horizontal="center" vertical="center" wrapText="1"/>
    </xf>
    <xf numFmtId="0" fontId="9" fillId="7" borderId="141" xfId="0" applyFont="1" applyFill="1" applyBorder="1" applyAlignment="1">
      <alignment horizontal="center" vertical="center"/>
    </xf>
    <xf numFmtId="0" fontId="9" fillId="7" borderId="15" xfId="0" applyFont="1" applyFill="1" applyBorder="1" applyAlignment="1">
      <alignment horizontal="center" vertical="center"/>
    </xf>
    <xf numFmtId="43" fontId="8" fillId="0" borderId="136" xfId="0" applyNumberFormat="1" applyFont="1" applyBorder="1" applyAlignment="1">
      <alignment horizontal="center" vertical="center" wrapText="1"/>
    </xf>
    <xf numFmtId="43" fontId="8" fillId="0" borderId="144" xfId="0" applyNumberFormat="1" applyFont="1" applyBorder="1" applyAlignment="1">
      <alignment horizontal="center" vertical="center" wrapText="1"/>
    </xf>
    <xf numFmtId="43" fontId="8" fillId="0" borderId="145" xfId="0" applyNumberFormat="1" applyFont="1" applyFill="1" applyBorder="1" applyAlignment="1">
      <alignment horizontal="center" vertical="center" wrapText="1"/>
    </xf>
    <xf numFmtId="43" fontId="8" fillId="0" borderId="144" xfId="0" applyNumberFormat="1" applyFont="1" applyFill="1" applyBorder="1" applyAlignment="1">
      <alignment horizontal="center" vertical="center" wrapText="1"/>
    </xf>
    <xf numFmtId="0" fontId="8" fillId="0" borderId="57" xfId="0" applyFont="1" applyFill="1" applyBorder="1" applyAlignment="1">
      <alignment horizontal="left" vertical="center" wrapText="1" indent="1"/>
    </xf>
    <xf numFmtId="0" fontId="8" fillId="0" borderId="58" xfId="0" applyFont="1" applyFill="1" applyBorder="1" applyAlignment="1">
      <alignment horizontal="left" vertical="center" wrapText="1" indent="1"/>
    </xf>
    <xf numFmtId="0" fontId="8" fillId="0" borderId="199" xfId="0" applyFont="1" applyBorder="1" applyAlignment="1">
      <alignment horizontal="left" vertical="center" wrapText="1" indent="1"/>
    </xf>
    <xf numFmtId="0" fontId="8" fillId="0" borderId="6" xfId="0" applyFont="1" applyBorder="1" applyAlignment="1">
      <alignment horizontal="left" vertical="center" wrapText="1" indent="1"/>
    </xf>
    <xf numFmtId="0" fontId="8" fillId="0" borderId="39" xfId="0" applyFont="1" applyBorder="1" applyAlignment="1">
      <alignment horizontal="left" vertical="center" wrapText="1" indent="1"/>
    </xf>
    <xf numFmtId="10" fontId="9" fillId="0" borderId="197" xfId="18" applyNumberFormat="1" applyFont="1" applyBorder="1" applyAlignment="1">
      <alignment horizontal="center" vertical="center"/>
    </xf>
    <xf numFmtId="10" fontId="9" fillId="0" borderId="8" xfId="18" applyNumberFormat="1" applyFont="1" applyBorder="1" applyAlignment="1">
      <alignment horizontal="center" vertical="center"/>
    </xf>
    <xf numFmtId="10" fontId="9" fillId="0" borderId="189" xfId="18" applyNumberFormat="1" applyFont="1" applyBorder="1" applyAlignment="1">
      <alignment horizontal="center" vertical="center"/>
    </xf>
    <xf numFmtId="0" fontId="8" fillId="7" borderId="173" xfId="0" applyFont="1" applyFill="1" applyBorder="1" applyAlignment="1">
      <alignment horizontal="center" vertical="center" wrapText="1"/>
    </xf>
    <xf numFmtId="0" fontId="8" fillId="7" borderId="103" xfId="0" applyFont="1" applyFill="1" applyBorder="1" applyAlignment="1">
      <alignment horizontal="center" vertical="center" wrapText="1"/>
    </xf>
    <xf numFmtId="0" fontId="9" fillId="0" borderId="174"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190" xfId="0" applyFont="1" applyFill="1" applyBorder="1" applyAlignment="1">
      <alignment horizontal="center" vertical="center"/>
    </xf>
    <xf numFmtId="43" fontId="8" fillId="0" borderId="175" xfId="0" applyNumberFormat="1" applyFont="1" applyFill="1" applyBorder="1" applyAlignment="1">
      <alignment horizontal="center" vertical="center" wrapText="1"/>
    </xf>
    <xf numFmtId="43" fontId="8" fillId="0" borderId="188" xfId="0" applyNumberFormat="1" applyFont="1" applyFill="1" applyBorder="1" applyAlignment="1">
      <alignment horizontal="center" vertical="center" wrapText="1"/>
    </xf>
    <xf numFmtId="0" fontId="8" fillId="0" borderId="196" xfId="14" applyFont="1" applyBorder="1" applyAlignment="1">
      <alignment horizontal="center" wrapText="1"/>
    </xf>
    <xf numFmtId="0" fontId="9" fillId="0" borderId="0" xfId="0" applyFont="1" applyAlignment="1">
      <alignment horizontal="right" vertical="center" wrapText="1"/>
    </xf>
    <xf numFmtId="0" fontId="9" fillId="0" borderId="117" xfId="0" applyFont="1" applyBorder="1" applyAlignment="1">
      <alignment horizontal="right" vertical="center" wrapText="1"/>
    </xf>
    <xf numFmtId="0" fontId="8" fillId="0" borderId="0" xfId="0" applyFont="1" applyBorder="1" applyAlignment="1">
      <alignment horizontal="center"/>
    </xf>
    <xf numFmtId="0" fontId="8" fillId="10" borderId="182" xfId="0" applyFont="1" applyFill="1" applyBorder="1" applyAlignment="1">
      <alignment horizontal="center" vertical="center" wrapText="1" indent="1"/>
    </xf>
    <xf numFmtId="0" fontId="8" fillId="10" borderId="63" xfId="0" applyFont="1" applyFill="1" applyBorder="1" applyAlignment="1">
      <alignment horizontal="center" vertical="center" wrapText="1" indent="1"/>
    </xf>
    <xf numFmtId="0" fontId="8" fillId="10" borderId="61" xfId="0" applyFont="1" applyFill="1" applyBorder="1" applyAlignment="1">
      <alignment horizontal="center" vertical="center" wrapText="1" indent="1"/>
    </xf>
    <xf numFmtId="0" fontId="8" fillId="10" borderId="0" xfId="0" applyFont="1" applyFill="1" applyBorder="1" applyAlignment="1">
      <alignment horizontal="center" vertical="center" wrapText="1" indent="1"/>
    </xf>
    <xf numFmtId="0" fontId="8" fillId="0" borderId="1" xfId="0" applyFont="1" applyBorder="1" applyAlignment="1">
      <alignment horizontal="center" vertical="center"/>
    </xf>
    <xf numFmtId="0" fontId="8" fillId="0" borderId="0" xfId="0" applyFont="1" applyFill="1" applyAlignment="1">
      <alignment horizontal="left" vertical="center" wrapText="1"/>
    </xf>
    <xf numFmtId="0" fontId="8" fillId="0" borderId="38" xfId="0" applyFont="1" applyFill="1" applyBorder="1" applyAlignment="1">
      <alignment horizontal="left" vertical="center" wrapText="1"/>
    </xf>
    <xf numFmtId="0" fontId="9" fillId="0" borderId="0" xfId="0" applyFont="1" applyBorder="1" applyAlignment="1">
      <alignment horizontal="center"/>
    </xf>
    <xf numFmtId="0" fontId="9" fillId="0" borderId="0" xfId="0" applyFont="1" applyAlignment="1">
      <alignment horizontal="center" vertical="center"/>
    </xf>
    <xf numFmtId="0" fontId="8" fillId="0" borderId="0" xfId="0" applyFont="1" applyFill="1" applyBorder="1" applyAlignment="1">
      <alignment horizontal="center" vertical="center" wrapText="1"/>
    </xf>
    <xf numFmtId="0" fontId="27" fillId="7" borderId="39" xfId="0" applyFont="1" applyFill="1" applyBorder="1" applyAlignment="1">
      <alignment horizontal="center" vertical="center"/>
    </xf>
    <xf numFmtId="0" fontId="27" fillId="7" borderId="5" xfId="0" applyFont="1" applyFill="1" applyBorder="1" applyAlignment="1">
      <alignment horizontal="center" vertical="center"/>
    </xf>
    <xf numFmtId="0" fontId="9" fillId="0" borderId="61" xfId="0" applyFont="1" applyBorder="1" applyAlignment="1">
      <alignment horizontal="center" vertical="center" wrapText="1"/>
    </xf>
    <xf numFmtId="0" fontId="9" fillId="0" borderId="0" xfId="0" applyFont="1" applyBorder="1" applyAlignment="1">
      <alignment horizontal="center" vertical="center" wrapText="1"/>
    </xf>
    <xf numFmtId="0" fontId="8" fillId="0" borderId="33" xfId="0" applyFont="1" applyFill="1" applyBorder="1" applyAlignment="1">
      <alignment horizontal="center" vertical="top"/>
    </xf>
    <xf numFmtId="0" fontId="8" fillId="0" borderId="4" xfId="0" applyFont="1" applyFill="1" applyBorder="1" applyAlignment="1">
      <alignment horizontal="center" vertical="top"/>
    </xf>
    <xf numFmtId="0" fontId="8" fillId="0" borderId="34" xfId="0" applyFont="1" applyFill="1" applyBorder="1" applyAlignment="1">
      <alignment horizontal="center" vertical="top"/>
    </xf>
    <xf numFmtId="0" fontId="8" fillId="0" borderId="6" xfId="0" applyFont="1" applyFill="1" applyBorder="1" applyAlignment="1">
      <alignment horizontal="center" vertical="top"/>
    </xf>
    <xf numFmtId="0" fontId="8" fillId="0" borderId="0" xfId="0" applyFont="1" applyFill="1" applyBorder="1" applyAlignment="1">
      <alignment horizontal="center" vertical="top"/>
    </xf>
    <xf numFmtId="0" fontId="8" fillId="0" borderId="38" xfId="0" applyFont="1" applyFill="1" applyBorder="1" applyAlignment="1">
      <alignment horizontal="center" vertical="top"/>
    </xf>
    <xf numFmtId="0" fontId="8" fillId="0" borderId="39" xfId="0" applyFont="1" applyFill="1" applyBorder="1" applyAlignment="1">
      <alignment horizontal="center" vertical="top"/>
    </xf>
    <xf numFmtId="0" fontId="8" fillId="0" borderId="5" xfId="0" applyFont="1" applyFill="1" applyBorder="1" applyAlignment="1">
      <alignment horizontal="center" vertical="top"/>
    </xf>
    <xf numFmtId="0" fontId="8" fillId="0" borderId="35" xfId="0" applyFont="1" applyFill="1" applyBorder="1" applyAlignment="1">
      <alignment horizontal="center" vertical="top"/>
    </xf>
    <xf numFmtId="0" fontId="8" fillId="0" borderId="0" xfId="0" applyFont="1" applyBorder="1" applyAlignment="1">
      <alignment horizontal="left"/>
    </xf>
    <xf numFmtId="0" fontId="8" fillId="0" borderId="149" xfId="0" applyFont="1" applyFill="1" applyBorder="1" applyAlignment="1">
      <alignment horizontal="left" vertical="center" wrapText="1" indent="1"/>
    </xf>
    <xf numFmtId="0" fontId="8" fillId="0" borderId="200" xfId="0" applyFont="1" applyFill="1" applyBorder="1" applyAlignment="1">
      <alignment horizontal="left" vertical="center" wrapText="1" indent="1"/>
    </xf>
    <xf numFmtId="0" fontId="9" fillId="0" borderId="0" xfId="0" applyFont="1" applyAlignment="1">
      <alignment horizontal="left" vertical="center" wrapText="1"/>
    </xf>
    <xf numFmtId="0" fontId="9" fillId="0" borderId="0" xfId="0" applyFont="1" applyBorder="1" applyAlignment="1">
      <alignment horizontal="left" vertical="center" wrapText="1"/>
    </xf>
    <xf numFmtId="0" fontId="27" fillId="0" borderId="0" xfId="0" applyFont="1" applyFill="1" applyBorder="1" applyAlignment="1">
      <alignment horizontal="center" vertical="center" wrapText="1"/>
    </xf>
    <xf numFmtId="0" fontId="8" fillId="0" borderId="50" xfId="0" applyFont="1" applyFill="1" applyBorder="1" applyAlignment="1">
      <alignment horizontal="left" vertical="center" wrapText="1" indent="1"/>
    </xf>
    <xf numFmtId="0" fontId="8" fillId="0" borderId="51" xfId="0" applyFont="1" applyFill="1" applyBorder="1" applyAlignment="1">
      <alignment horizontal="left" vertical="center" wrapText="1" indent="1"/>
    </xf>
    <xf numFmtId="0" fontId="8" fillId="0" borderId="0" xfId="0" applyFont="1" applyAlignment="1">
      <alignment horizontal="left" vertical="center" wrapText="1"/>
    </xf>
    <xf numFmtId="0" fontId="8" fillId="0" borderId="33" xfId="0" applyFont="1" applyBorder="1" applyAlignment="1">
      <alignment horizontal="center" vertical="justify"/>
    </xf>
    <xf numFmtId="0" fontId="8" fillId="0" borderId="4" xfId="0" applyFont="1" applyBorder="1" applyAlignment="1">
      <alignment horizontal="center" vertical="justify"/>
    </xf>
    <xf numFmtId="0" fontId="8" fillId="0" borderId="34" xfId="0" applyFont="1" applyBorder="1" applyAlignment="1">
      <alignment horizontal="center" vertical="justify"/>
    </xf>
    <xf numFmtId="0" fontId="8" fillId="0" borderId="6" xfId="0" applyFont="1" applyBorder="1" applyAlignment="1">
      <alignment horizontal="center" vertical="justify"/>
    </xf>
    <xf numFmtId="0" fontId="8" fillId="0" borderId="0" xfId="0" applyFont="1" applyBorder="1" applyAlignment="1">
      <alignment horizontal="center" vertical="justify"/>
    </xf>
    <xf numFmtId="0" fontId="8" fillId="0" borderId="38" xfId="0" applyFont="1" applyBorder="1" applyAlignment="1">
      <alignment horizontal="center" vertical="justify"/>
    </xf>
    <xf numFmtId="0" fontId="8" fillId="0" borderId="39" xfId="0" applyFont="1" applyBorder="1" applyAlignment="1">
      <alignment horizontal="center" vertical="justify"/>
    </xf>
    <xf numFmtId="0" fontId="8" fillId="0" borderId="5" xfId="0" applyFont="1" applyBorder="1" applyAlignment="1">
      <alignment horizontal="center" vertical="justify"/>
    </xf>
    <xf numFmtId="0" fontId="8" fillId="0" borderId="35" xfId="0" applyFont="1" applyBorder="1" applyAlignment="1">
      <alignment horizontal="center" vertical="justify"/>
    </xf>
    <xf numFmtId="0" fontId="8" fillId="0" borderId="0" xfId="0" applyFont="1" applyFill="1" applyBorder="1" applyAlignment="1">
      <alignment horizontal="justify" vertical="top" wrapText="1"/>
    </xf>
    <xf numFmtId="0" fontId="8" fillId="0" borderId="46" xfId="0" applyFont="1" applyBorder="1" applyAlignment="1">
      <alignment horizontal="center"/>
    </xf>
    <xf numFmtId="0" fontId="9" fillId="0" borderId="9" xfId="0" applyFont="1" applyFill="1" applyBorder="1" applyAlignment="1">
      <alignment horizontal="left" vertical="center" wrapText="1" indent="1"/>
    </xf>
    <xf numFmtId="0" fontId="9" fillId="0" borderId="129" xfId="0" applyFont="1" applyFill="1" applyBorder="1" applyAlignment="1">
      <alignment horizontal="left" vertical="center" wrapText="1" indent="1"/>
    </xf>
    <xf numFmtId="0" fontId="9" fillId="0" borderId="156" xfId="0" applyFont="1" applyFill="1" applyBorder="1" applyAlignment="1">
      <alignment horizontal="left" vertical="center" wrapText="1" indent="1"/>
    </xf>
    <xf numFmtId="0" fontId="9" fillId="0" borderId="179" xfId="0" applyFont="1" applyFill="1" applyBorder="1" applyAlignment="1">
      <alignment horizontal="left" vertical="center" wrapText="1" indent="1"/>
    </xf>
    <xf numFmtId="0" fontId="8" fillId="0" borderId="54" xfId="0" applyFont="1" applyFill="1" applyBorder="1" applyAlignment="1">
      <alignment horizontal="left" vertical="center" wrapText="1" indent="1"/>
    </xf>
    <xf numFmtId="0" fontId="8" fillId="0" borderId="55" xfId="0" applyFont="1" applyFill="1" applyBorder="1" applyAlignment="1">
      <alignment horizontal="left" vertical="center" wrapText="1" indent="1"/>
    </xf>
    <xf numFmtId="0" fontId="8" fillId="0" borderId="0" xfId="0" applyFont="1" applyBorder="1" applyAlignment="1">
      <alignment horizontal="left" vertical="center" wrapText="1"/>
    </xf>
    <xf numFmtId="0" fontId="26" fillId="2" borderId="0" xfId="0" applyFont="1" applyFill="1" applyBorder="1" applyAlignment="1">
      <alignment horizontal="center" vertical="center"/>
    </xf>
    <xf numFmtId="0" fontId="26" fillId="2" borderId="155" xfId="0" applyFont="1" applyFill="1" applyBorder="1" applyAlignment="1">
      <alignment horizontal="center" vertical="center"/>
    </xf>
    <xf numFmtId="43" fontId="9" fillId="0" borderId="2" xfId="2" applyFont="1" applyFill="1" applyBorder="1" applyAlignment="1">
      <alignment horizontal="center" vertical="center"/>
    </xf>
    <xf numFmtId="43" fontId="8" fillId="0" borderId="3" xfId="2" applyFont="1" applyFill="1" applyBorder="1" applyAlignment="1">
      <alignment horizontal="center" vertical="center"/>
    </xf>
    <xf numFmtId="43" fontId="8" fillId="0" borderId="32" xfId="2" applyFont="1" applyFill="1" applyBorder="1" applyAlignment="1">
      <alignment horizontal="center" vertical="center"/>
    </xf>
    <xf numFmtId="0" fontId="11" fillId="0" borderId="0" xfId="14" applyFont="1" applyBorder="1" applyAlignment="1">
      <alignment horizontal="center"/>
    </xf>
    <xf numFmtId="0" fontId="11" fillId="0" borderId="0" xfId="14" applyFont="1" applyBorder="1" applyAlignment="1"/>
    <xf numFmtId="0" fontId="11" fillId="0" borderId="0" xfId="14" applyFont="1" applyBorder="1" applyAlignment="1">
      <alignment horizontal="left" vertical="center"/>
    </xf>
    <xf numFmtId="173" fontId="11" fillId="0" borderId="7" xfId="9" applyFont="1" applyFill="1" applyBorder="1" applyAlignment="1" applyProtection="1">
      <alignment horizontal="left"/>
    </xf>
    <xf numFmtId="0" fontId="11" fillId="0" borderId="0" xfId="14" applyFont="1" applyBorder="1" applyAlignment="1">
      <alignment horizontal="left"/>
    </xf>
    <xf numFmtId="0" fontId="11" fillId="0" borderId="7" xfId="14" applyFont="1" applyBorder="1" applyAlignment="1">
      <alignment horizontal="left" vertical="center"/>
    </xf>
    <xf numFmtId="0" fontId="11" fillId="0" borderId="0" xfId="14" applyFont="1" applyBorder="1" applyAlignment="1">
      <alignment horizontal="justify" vertical="center" wrapText="1"/>
    </xf>
    <xf numFmtId="0" fontId="11" fillId="0" borderId="33" xfId="14" applyFont="1" applyBorder="1" applyAlignment="1">
      <alignment horizontal="left" vertical="top" wrapText="1"/>
    </xf>
    <xf numFmtId="0" fontId="11" fillId="0" borderId="4" xfId="14" applyFont="1" applyBorder="1" applyAlignment="1">
      <alignment horizontal="left"/>
    </xf>
    <xf numFmtId="0" fontId="11" fillId="0" borderId="34" xfId="14" applyFont="1" applyBorder="1" applyAlignment="1">
      <alignment horizontal="left"/>
    </xf>
    <xf numFmtId="0" fontId="11" fillId="0" borderId="6" xfId="14" applyFont="1" applyBorder="1" applyAlignment="1">
      <alignment horizontal="left" vertical="top" wrapText="1"/>
    </xf>
    <xf numFmtId="0" fontId="11" fillId="0" borderId="0" xfId="14" applyFont="1" applyBorder="1" applyAlignment="1">
      <alignment horizontal="left" vertical="top" wrapText="1"/>
    </xf>
    <xf numFmtId="0" fontId="11" fillId="0" borderId="38" xfId="14" applyFont="1" applyBorder="1" applyAlignment="1">
      <alignment horizontal="left" vertical="top" wrapText="1"/>
    </xf>
    <xf numFmtId="176" fontId="11" fillId="0" borderId="0" xfId="9" applyNumberFormat="1" applyFont="1" applyFill="1" applyBorder="1" applyAlignment="1" applyProtection="1">
      <alignment horizontal="center"/>
    </xf>
    <xf numFmtId="0" fontId="11" fillId="0" borderId="39" xfId="14" applyFont="1" applyBorder="1" applyAlignment="1">
      <alignment horizontal="left" vertical="top" wrapText="1"/>
    </xf>
    <xf numFmtId="0" fontId="11" fillId="0" borderId="5" xfId="14" applyFont="1" applyBorder="1" applyAlignment="1">
      <alignment horizontal="left" vertical="top" wrapText="1"/>
    </xf>
    <xf numFmtId="0" fontId="11" fillId="0" borderId="35" xfId="14" applyFont="1" applyBorder="1" applyAlignment="1">
      <alignment horizontal="left" vertical="top" wrapText="1"/>
    </xf>
    <xf numFmtId="0" fontId="10" fillId="0" borderId="0" xfId="14" applyFont="1" applyBorder="1" applyAlignment="1">
      <alignment horizontal="left"/>
    </xf>
    <xf numFmtId="0" fontId="11" fillId="0" borderId="5" xfId="14" applyFont="1" applyBorder="1" applyAlignment="1">
      <alignment horizontal="left"/>
    </xf>
    <xf numFmtId="0" fontId="11" fillId="0" borderId="35" xfId="14" applyFont="1" applyBorder="1" applyAlignment="1">
      <alignment horizontal="left"/>
    </xf>
    <xf numFmtId="0" fontId="11" fillId="0" borderId="38" xfId="14" applyFont="1" applyBorder="1" applyAlignment="1">
      <alignment horizontal="left"/>
    </xf>
    <xf numFmtId="0" fontId="10" fillId="0" borderId="0" xfId="14" applyFont="1" applyBorder="1" applyAlignment="1">
      <alignment horizontal="center" vertical="center"/>
    </xf>
    <xf numFmtId="0" fontId="11" fillId="0" borderId="4" xfId="14" applyFont="1" applyBorder="1" applyAlignment="1">
      <alignment horizontal="left" vertical="top" wrapText="1"/>
    </xf>
    <xf numFmtId="0" fontId="11" fillId="0" borderId="34" xfId="14" applyFont="1" applyBorder="1" applyAlignment="1">
      <alignment horizontal="left" vertical="top" wrapText="1"/>
    </xf>
    <xf numFmtId="0" fontId="10" fillId="0" borderId="0" xfId="14" applyFont="1" applyBorder="1" applyAlignment="1"/>
  </cellXfs>
  <cellStyles count="26">
    <cellStyle name="Euro" xfId="1" xr:uid="{00000000-0005-0000-0000-000000000000}"/>
    <cellStyle name="Migliaia" xfId="2" builtinId="3"/>
    <cellStyle name="Migliaia [0]" xfId="3" builtinId="6"/>
    <cellStyle name="Migliaia [0] 2" xfId="22" xr:uid="{00000000-0005-0000-0000-000003000000}"/>
    <cellStyle name="Migliaia [0]_ASPROFRUT_OCS.xls_ 2 2" xfId="4" xr:uid="{00000000-0005-0000-0000-000005000000}"/>
    <cellStyle name="Migliaia [0]_OCS GIACCIO" xfId="5" xr:uid="{00000000-0005-0000-0000-000006000000}"/>
    <cellStyle name="Migliaia 2" xfId="6" xr:uid="{00000000-0005-0000-0000-000007000000}"/>
    <cellStyle name="Migliaia 2 2" xfId="7" xr:uid="{00000000-0005-0000-0000-000008000000}"/>
    <cellStyle name="Migliaia 2 2 2" xfId="8" xr:uid="{00000000-0005-0000-0000-000009000000}"/>
    <cellStyle name="Migliaia 3" xfId="24" xr:uid="{00000000-0005-0000-0000-00000A000000}"/>
    <cellStyle name="Migliaia_ASPROFRUT_OCS.xls_" xfId="9" xr:uid="{00000000-0005-0000-0000-00000B000000}"/>
    <cellStyle name="Normale" xfId="0" builtinId="0"/>
    <cellStyle name="Normale 2" xfId="10" xr:uid="{00000000-0005-0000-0000-00000D000000}"/>
    <cellStyle name="Normale 2 2" xfId="11" xr:uid="{00000000-0005-0000-0000-00000E000000}"/>
    <cellStyle name="Normale 2 2 2" xfId="12" xr:uid="{00000000-0005-0000-0000-00000F000000}"/>
    <cellStyle name="Normale 3" xfId="13" xr:uid="{00000000-0005-0000-0000-000010000000}"/>
    <cellStyle name="Normale_ASPROFRUT_OCS.xls_" xfId="14" xr:uid="{00000000-0005-0000-0000-000011000000}"/>
    <cellStyle name="Normale_ASPROFRUT_OCS.xls_ 2" xfId="15" xr:uid="{00000000-0005-0000-0000-000012000000}"/>
    <cellStyle name="Normale_ASPROFRUT_OCS.xls_ 2 2" xfId="16" xr:uid="{00000000-0005-0000-0000-000013000000}"/>
    <cellStyle name="Normale_OCS GIACCIO" xfId="17" xr:uid="{00000000-0005-0000-0000-000014000000}"/>
    <cellStyle name="Percentuale" xfId="18" builtinId="5"/>
    <cellStyle name="Percentuale 2" xfId="19" xr:uid="{00000000-0005-0000-0000-000016000000}"/>
    <cellStyle name="Valuta" xfId="25" builtinId="4"/>
    <cellStyle name="Valuta 2" xfId="20" xr:uid="{00000000-0005-0000-0000-000019000000}"/>
    <cellStyle name="Valuta 3" xfId="23" xr:uid="{00000000-0005-0000-0000-00001A000000}"/>
    <cellStyle name="Valuta_OCS GIACCIO" xfId="21" xr:uid="{00000000-0005-0000-0000-00001C000000}"/>
  </cellStyles>
  <dxfs count="50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indexed="65"/>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name val="Century Gothic"/>
        <family val="2"/>
        <scheme val="none"/>
      </font>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numFmt numFmtId="34" formatCode="_-* #,##0.00\ &quot;€&quot;_-;\-* #,##0.00\ &quot;€&quot;_-;_-* &quot;-&quot;??\ &quot;€&quot;_-;_-@_-"/>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indexed="65"/>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1"/>
        <color auto="1"/>
        <name val="Century Gothic"/>
        <family val="2"/>
        <scheme val="none"/>
      </font>
      <fill>
        <patternFill patternType="none">
          <fgColor indexed="64"/>
          <bgColor auto="1"/>
        </patternFill>
      </fill>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fill>
        <patternFill patternType="none">
          <fgColor indexed="64"/>
          <bgColor indexed="65"/>
        </patternFill>
      </fill>
    </dxf>
    <dxf>
      <font>
        <strike val="0"/>
        <outline val="0"/>
        <shadow val="0"/>
        <u val="none"/>
        <vertAlign val="baseline"/>
        <sz val="11"/>
        <color auto="1"/>
        <name val="Century Gothic"/>
        <family val="2"/>
        <scheme val="none"/>
      </font>
      <fill>
        <patternFill patternType="none">
          <fgColor indexed="64"/>
          <bgColor auto="1"/>
        </patternFill>
      </fill>
    </dxf>
    <dxf>
      <font>
        <strike val="0"/>
        <outline val="0"/>
        <shadow val="0"/>
        <u val="none"/>
        <vertAlign val="baseline"/>
        <sz val="11"/>
        <color auto="1"/>
        <name val="Century Gothic"/>
        <family val="2"/>
        <scheme val="none"/>
      </font>
      <fill>
        <patternFill patternType="none">
          <fgColor indexed="64"/>
          <bgColor auto="1"/>
        </patternFill>
      </fill>
    </dxf>
    <dxf>
      <font>
        <strike val="0"/>
        <outline val="0"/>
        <shadow val="0"/>
        <u val="none"/>
        <vertAlign val="baseline"/>
        <sz val="11"/>
        <color auto="1"/>
        <name val="Century Gothic"/>
        <family val="2"/>
        <scheme val="none"/>
      </font>
      <fill>
        <patternFill patternType="none">
          <fgColor indexed="64"/>
          <bgColor auto="1"/>
        </patternFill>
      </fill>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numFmt numFmtId="34" formatCode="_-* #,##0.00\ &quot;€&quot;_-;\-* #,##0.00\ &quot;€&quot;_-;_-* &quot;-&quot;??\ &quot;€&quot;_-;_-@_-"/>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alignment horizontal="general" vertical="bottom" textRotation="0" wrapText="1" indent="0" justifyLastLine="0" shrinkToFit="0" readingOrder="0"/>
    </dxf>
    <dxf>
      <font>
        <strike val="0"/>
        <outline val="0"/>
        <shadow val="0"/>
        <u val="none"/>
        <vertAlign val="baseline"/>
        <sz val="11"/>
        <color auto="1"/>
        <name val="Century Gothic"/>
        <family val="2"/>
        <scheme val="none"/>
      </font>
      <alignment textRotation="0" wrapText="1" indent="0" justifyLastLine="0" shrinkToFit="0" readingOrder="0"/>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b val="0"/>
        <i val="0"/>
        <strike val="0"/>
        <condense val="0"/>
        <extend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dxf>
    <dxf>
      <font>
        <strike val="0"/>
        <outline val="0"/>
        <shadow val="0"/>
        <u val="none"/>
        <vertAlign val="baseline"/>
        <sz val="11"/>
        <color auto="1"/>
        <name val="Century Gothic"/>
        <family val="2"/>
        <scheme val="none"/>
      </font>
      <alignment horizontal="left"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entury Gothic"/>
        <family val="2"/>
        <scheme val="none"/>
      </font>
      <numFmt numFmtId="4" formatCode="#,##0.00"/>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4" formatCode="#,##0.00"/>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13" formatCode="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13" formatCode="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164" formatCode="_-&quot;€&quot;\ * #,##0.00_-;\-&quot;€&quot;\ * #,##0.00_-;_-&quot;€&quot;\ * &quot;-&quot;??_-;_-@_-"/>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164" formatCode="_-&quot;€&quot;\ * #,##0.00_-;\-&quot;€&quot;\ * #,##0.00_-;_-&quot;€&quot;\ * &quot;-&quot;??_-;_-@_-"/>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0" formatCode="General"/>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0" formatCode="General"/>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entury Gothic"/>
        <family val="2"/>
        <scheme val="none"/>
      </font>
      <numFmt numFmtId="0" formatCode="General"/>
      <fill>
        <patternFill patternType="none">
          <fgColor indexed="64"/>
          <bgColor auto="1"/>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21" formatCode="dd\-mmm"/>
      <fill>
        <patternFill patternType="none">
          <fgColor indexed="64"/>
          <bgColor auto="1"/>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21" formatCode="dd\-mmm"/>
      <fill>
        <patternFill patternType="none">
          <fgColor indexed="64"/>
          <bgColor auto="1"/>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1"/>
        <color auto="1"/>
        <name val="Century Gothic"/>
        <family val="2"/>
        <scheme val="none"/>
      </font>
      <numFmt numFmtId="21" formatCode="dd\-mmm"/>
      <fill>
        <patternFill patternType="none">
          <fgColor indexed="64"/>
          <bgColor auto="1"/>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entury Gothic"/>
        <family val="2"/>
        <scheme val="none"/>
      </font>
      <fill>
        <patternFill patternType="none">
          <fgColor indexed="64"/>
          <bgColor auto="1"/>
        </patternFill>
      </fill>
      <alignment horizontal="general" vertical="bottom" textRotation="0" wrapText="0" indent="0" justifyLastLine="0" shrinkToFit="0" readingOrder="0"/>
    </dxf>
    <dxf>
      <font>
        <strike val="0"/>
        <outline val="0"/>
        <shadow val="0"/>
        <u val="none"/>
        <vertAlign val="baseline"/>
        <sz val="11"/>
        <name val="Century Gothic"/>
        <family val="2"/>
        <scheme val="none"/>
      </font>
      <fill>
        <patternFill patternType="none">
          <fgColor indexed="64"/>
          <bgColor auto="1"/>
        </patternFill>
      </fill>
    </dxf>
    <dxf>
      <font>
        <strike val="0"/>
        <outline val="0"/>
        <shadow val="0"/>
        <u val="none"/>
        <vertAlign val="baseline"/>
        <sz val="11"/>
        <name val="Century Gothic"/>
        <family val="2"/>
        <scheme val="none"/>
      </font>
      <fill>
        <patternFill patternType="none">
          <fgColor indexed="64"/>
          <bgColor auto="1"/>
        </patternFill>
      </fill>
    </dxf>
    <dxf>
      <font>
        <strike val="0"/>
        <outline val="0"/>
        <shadow val="0"/>
        <u val="none"/>
        <vertAlign val="baseline"/>
        <sz val="11"/>
        <name val="Century Gothic"/>
        <family val="2"/>
        <scheme val="none"/>
      </font>
      <fill>
        <patternFill patternType="none">
          <fgColor indexed="64"/>
          <bgColor auto="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304800</xdr:colOff>
      <xdr:row>29</xdr:row>
      <xdr:rowOff>190500</xdr:rowOff>
    </xdr:from>
    <xdr:to>
      <xdr:col>4</xdr:col>
      <xdr:colOff>647700</xdr:colOff>
      <xdr:row>30</xdr:row>
      <xdr:rowOff>0</xdr:rowOff>
    </xdr:to>
    <xdr:sp macro="" textlink="">
      <xdr:nvSpPr>
        <xdr:cNvPr id="28673" name="Check Box 1" hidden="1">
          <a:extLst>
            <a:ext uri="{63B3BB69-23CF-44E3-9099-C40C66FF867C}">
              <a14:compatExt xmlns:a14="http://schemas.microsoft.com/office/drawing/2010/main"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1190625</xdr:colOff>
      <xdr:row>29</xdr:row>
      <xdr:rowOff>190500</xdr:rowOff>
    </xdr:from>
    <xdr:to>
      <xdr:col>4</xdr:col>
      <xdr:colOff>1533525</xdr:colOff>
      <xdr:row>30</xdr:row>
      <xdr:rowOff>0</xdr:rowOff>
    </xdr:to>
    <xdr:sp macro="" textlink="">
      <xdr:nvSpPr>
        <xdr:cNvPr id="28674" name="Check Box 2" hidden="1">
          <a:extLst>
            <a:ext uri="{63B3BB69-23CF-44E3-9099-C40C66FF867C}">
              <a14:compatExt xmlns:a14="http://schemas.microsoft.com/office/drawing/2010/main"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2286000</xdr:colOff>
      <xdr:row>29</xdr:row>
      <xdr:rowOff>200025</xdr:rowOff>
    </xdr:from>
    <xdr:to>
      <xdr:col>5</xdr:col>
      <xdr:colOff>238125</xdr:colOff>
      <xdr:row>30</xdr:row>
      <xdr:rowOff>9525</xdr:rowOff>
    </xdr:to>
    <xdr:sp macro="" textlink="">
      <xdr:nvSpPr>
        <xdr:cNvPr id="28675" name="Check Box 3" hidden="1">
          <a:extLst>
            <a:ext uri="{63B3BB69-23CF-44E3-9099-C40C66FF867C}">
              <a14:compatExt xmlns:a14="http://schemas.microsoft.com/office/drawing/2010/main"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266700</xdr:colOff>
      <xdr:row>14</xdr:row>
      <xdr:rowOff>276225</xdr:rowOff>
    </xdr:to>
    <xdr:sp macro="" textlink="">
      <xdr:nvSpPr>
        <xdr:cNvPr id="29701" name="Check Box 5" hidden="1">
          <a:extLst>
            <a:ext uri="{63B3BB69-23CF-44E3-9099-C40C66FF867C}">
              <a14:compatExt xmlns:a14="http://schemas.microsoft.com/office/drawing/2010/main" spid="_x0000_s29701"/>
            </a:ext>
            <a:ext uri="{FF2B5EF4-FFF2-40B4-BE49-F238E27FC236}">
              <a16:creationId xmlns:a16="http://schemas.microsoft.com/office/drawing/2014/main" id="{00000000-0008-0000-0100-0000057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228600</xdr:colOff>
      <xdr:row>15</xdr:row>
      <xdr:rowOff>47625</xdr:rowOff>
    </xdr:from>
    <xdr:to>
      <xdr:col>0</xdr:col>
      <xdr:colOff>266700</xdr:colOff>
      <xdr:row>15</xdr:row>
      <xdr:rowOff>276225</xdr:rowOff>
    </xdr:to>
    <xdr:sp macro="" textlink="">
      <xdr:nvSpPr>
        <xdr:cNvPr id="29702" name="Check Box 6" hidden="1">
          <a:extLst>
            <a:ext uri="{63B3BB69-23CF-44E3-9099-C40C66FF867C}">
              <a14:compatExt xmlns:a14="http://schemas.microsoft.com/office/drawing/2010/main" spid="_x0000_s29702"/>
            </a:ext>
            <a:ext uri="{FF2B5EF4-FFF2-40B4-BE49-F238E27FC236}">
              <a16:creationId xmlns:a16="http://schemas.microsoft.com/office/drawing/2014/main" id="{00000000-0008-0000-0100-0000067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228600</xdr:colOff>
      <xdr:row>16</xdr:row>
      <xdr:rowOff>47625</xdr:rowOff>
    </xdr:from>
    <xdr:to>
      <xdr:col>0</xdr:col>
      <xdr:colOff>266700</xdr:colOff>
      <xdr:row>16</xdr:row>
      <xdr:rowOff>276225</xdr:rowOff>
    </xdr:to>
    <xdr:sp macro="" textlink="">
      <xdr:nvSpPr>
        <xdr:cNvPr id="29703" name="Check Box 7" hidden="1">
          <a:extLst>
            <a:ext uri="{63B3BB69-23CF-44E3-9099-C40C66FF867C}">
              <a14:compatExt xmlns:a14="http://schemas.microsoft.com/office/drawing/2010/main" spid="_x0000_s29703"/>
            </a:ext>
            <a:ext uri="{FF2B5EF4-FFF2-40B4-BE49-F238E27FC236}">
              <a16:creationId xmlns:a16="http://schemas.microsoft.com/office/drawing/2014/main" id="{00000000-0008-0000-0100-0000077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228600</xdr:colOff>
      <xdr:row>17</xdr:row>
      <xdr:rowOff>47625</xdr:rowOff>
    </xdr:from>
    <xdr:to>
      <xdr:col>0</xdr:col>
      <xdr:colOff>266700</xdr:colOff>
      <xdr:row>17</xdr:row>
      <xdr:rowOff>276225</xdr:rowOff>
    </xdr:to>
    <xdr:sp macro="" textlink="">
      <xdr:nvSpPr>
        <xdr:cNvPr id="29704" name="Check Box 8" hidden="1">
          <a:extLst>
            <a:ext uri="{63B3BB69-23CF-44E3-9099-C40C66FF867C}">
              <a14:compatExt xmlns:a14="http://schemas.microsoft.com/office/drawing/2010/main" spid="_x0000_s29704"/>
            </a:ext>
            <a:ext uri="{FF2B5EF4-FFF2-40B4-BE49-F238E27FC236}">
              <a16:creationId xmlns:a16="http://schemas.microsoft.com/office/drawing/2014/main" id="{00000000-0008-0000-0100-0000087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persons/person.xml><?xml version="1.0" encoding="utf-8"?>
<personList xmlns="http://schemas.microsoft.com/office/spreadsheetml/2018/threadedcomments" xmlns:x="http://schemas.openxmlformats.org/spreadsheetml/2006/main">
  <person displayName="Renato Brugnola" id="{CD8DDB5B-0F2C-48A9-8DD9-9E0B4A31A704}" userId="c40de6b921ad9215"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6:K15" totalsRowCount="1" headerRowDxfId="508" dataDxfId="507" totalsRowDxfId="506">
  <autoFilter ref="A6:K14" xr:uid="{00000000-0009-0000-0100-000001000000}"/>
  <tableColumns count="11">
    <tableColumn id="1" xr3:uid="{00000000-0010-0000-0000-000001000000}" name="Obiettivo" dataDxfId="505" totalsRowDxfId="504"/>
    <tableColumn id="11" xr3:uid="{00000000-0010-0000-0000-00000B000000}" name="Misura" dataDxfId="503" totalsRowDxfId="502"/>
    <tableColumn id="2" xr3:uid="{00000000-0010-0000-0000-000002000000}" name="Azione" dataDxfId="501" totalsRowDxfId="500"/>
    <tableColumn id="3" xr3:uid="{00000000-0010-0000-0000-000003000000}" name="Intervento" dataDxfId="499" totalsRowDxfId="498"/>
    <tableColumn id="4" xr3:uid="{00000000-0010-0000-0000-000004000000}" name="TOTALE AZIENDE_x000a_CONTROLLATE IN LOCO_x000a_( A )" dataDxfId="497" totalsRowDxfId="496" dataCellStyle="Normale 2 2 2"/>
    <tableColumn id="5" xr3:uid="{00000000-0010-0000-0000-000005000000}" name="TOTALE AZIENDE_x000a_NON_x000a_CONTROLLATE IN LOCO_x000a_( B )" dataDxfId="495" totalsRowDxfId="494" dataCellStyle="Normale 2 2 2"/>
    <tableColumn id="6" xr3:uid="{00000000-0010-0000-0000-000006000000}" name="TOTALE SPESA RIFERIBILE ad (A)_x000a_(€)" totalsRowFunction="custom" dataDxfId="493" totalsRowDxfId="492" dataCellStyle="Valuta 2">
      <totalsRowFormula>SUBTOTAL(109,Tabella1[TOTALE SPESA RIFERIBILE ad (A)
(€)])</totalsRowFormula>
    </tableColumn>
    <tableColumn id="7" xr3:uid="{00000000-0010-0000-0000-000007000000}" name="TOTALE SPESA RIFERIBILE a (B)_x000a_(€)" totalsRowFunction="sum" dataDxfId="491" totalsRowDxfId="490" dataCellStyle="Valuta 2"/>
    <tableColumn id="8" xr3:uid="{00000000-0010-0000-0000-000008000000}" name="TOTALE SPESA RIFERIBILE ad (A)_x000a_(%)" dataDxfId="489" totalsRowDxfId="488" dataCellStyle="Percentuale">
      <calculatedColumnFormula>IFERROR(G7/($G7+$H7),"")</calculatedColumnFormula>
    </tableColumn>
    <tableColumn id="9" xr3:uid="{00000000-0010-0000-0000-000009000000}" name="Incidenza_x000a_dei controlli in loco_x000a_TOTALE SPESA RIFERIBILE a (B)_x000a_(%)" totalsRowFunction="custom" dataDxfId="487" totalsRowDxfId="486" dataCellStyle="Percentuale">
      <calculatedColumnFormula>IFERROR(H7/($G7+$H7),"")</calculatedColumnFormula>
      <totalsRowFormula>IFERROR(H15/($G15+$H15),"")</totalsRowFormula>
    </tableColumn>
    <tableColumn id="10" xr3:uid="{00000000-0010-0000-0000-00000A000000}" name="Note" dataDxfId="485" totalsRowDxfId="484" dataCellStyle="Migliaia 2 2 2"/>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OB1_M31" displayName="OB1_M31" ref="A10:AB16" totalsRowCount="1" headerRowDxfId="483" dataDxfId="482" totalsRowDxfId="481">
  <autoFilter ref="A10:AB15" xr:uid="{00000000-0009-0000-0100-000002000000}"/>
  <tableColumns count="28">
    <tableColumn id="1" xr3:uid="{00000000-0010-0000-0100-000001000000}" name="Tipo _x000a_Az.*" totalsRowLabel="TOT. Obiettivo 1, Misura 3.1" dataDxfId="480" totalsRowDxfId="479"/>
    <tableColumn id="2" xr3:uid="{00000000-0010-0000-0100-000002000000}" name="Azione**" dataDxfId="478" totalsRowDxfId="477"/>
    <tableColumn id="3" xr3:uid="{00000000-0010-0000-0100-000003000000}" name="Intervento**" dataDxfId="476" totalsRowDxfId="475"/>
    <tableColumn id="4" xr3:uid="{00000000-0010-0000-0100-000004000000}" name="Descrizione Intervento" dataDxfId="474" totalsRowDxfId="473"/>
    <tableColumn id="5" xr3:uid="{00000000-0010-0000-0100-000005000000}" name="Intestatario" dataDxfId="472" totalsRowDxfId="471"/>
    <tableColumn id="6" xr3:uid="{00000000-0010-0000-0100-000006000000}" name="CUAA" dataDxfId="470" totalsRowDxfId="469"/>
    <tableColumn id="7" xr3:uid="{00000000-0010-0000-0100-000007000000}" name="Cooperativa_x000a_ associata" dataDxfId="468" totalsRowDxfId="467"/>
    <tableColumn id="8" xr3:uid="{00000000-0010-0000-0100-000008000000}" name="Fornitore" dataDxfId="466" totalsRowDxfId="465"/>
    <tableColumn id="9" xr3:uid="{00000000-0010-0000-0100-000009000000}" name="Partita IVA Fornitore" dataDxfId="464" totalsRowDxfId="463"/>
    <tableColumn id="25" xr3:uid="{00000000-0010-0000-0100-000019000000}" name="Spese proroga" dataDxfId="462" totalsRowDxfId="461"/>
    <tableColumn id="10" xr3:uid="{00000000-0010-0000-0100-00000A000000}" name="N°_x000a_ fattura" dataDxfId="460" totalsRowDxfId="459"/>
    <tableColumn id="11" xr3:uid="{00000000-0010-0000-0100-00000B000000}" name="Data_x000a_ fattura" dataDxfId="458" totalsRowDxfId="457"/>
    <tableColumn id="12" xr3:uid="{00000000-0010-0000-0100-00000C000000}" name="Imponibile" dataDxfId="456" totalsRowDxfId="455" dataCellStyle="Valuta"/>
    <tableColumn id="13" xr3:uid="{00000000-0010-0000-0100-00000D000000}" name="IVA***" dataDxfId="454" totalsRowDxfId="453"/>
    <tableColumn id="14" xr3:uid="{00000000-0010-0000-0100-00000E000000}" name="Totale _x000a_fattura***" dataDxfId="452" totalsRowDxfId="451" dataCellStyle="Valuta"/>
    <tableColumn id="15" xr3:uid="{00000000-0010-0000-0100-00000F000000}" name="N° unitá**" dataDxfId="450" totalsRowDxfId="449"/>
    <tableColumn id="16" xr3:uid="{00000000-0010-0000-0100-000010000000}" name="Valore ammissibile" dataDxfId="448" totalsRowDxfId="447"/>
    <tableColumn id="17" xr3:uid="{00000000-0010-0000-0100-000011000000}" name="Massimo_x000a_rendicontabile" dataDxfId="446" totalsRowDxfId="445" dataCellStyle="Valuta"/>
    <tableColumn id="18" xr3:uid="{00000000-0010-0000-0100-000012000000}" name="Rendicontato" totalsRowFunction="sum" dataDxfId="444" totalsRowDxfId="443" dataCellStyle="Valuta"/>
    <tableColumn id="19" xr3:uid="{00000000-0010-0000-0100-000013000000}" name="Data Pagamento" dataDxfId="442" totalsRowDxfId="441"/>
    <tableColumn id="20" xr3:uid="{00000000-0010-0000-0100-000014000000}" name="Importo pagamento" totalsRowFunction="sum" dataDxfId="440" totalsRowDxfId="439" dataCellStyle="Valuta"/>
    <tableColumn id="29" xr3:uid="{00000000-0010-0000-0100-00001D000000}" name="Codice Evento" dataDxfId="438" totalsRowDxfId="437" dataCellStyle="Valuta"/>
    <tableColumn id="28" xr3:uid="{00000000-0010-0000-0100-00001C000000}" name="Numero Comunicazione Evento" dataDxfId="436" totalsRowDxfId="435" dataCellStyle="Valuta"/>
    <tableColumn id="21" xr3:uid="{00000000-0010-0000-0100-000015000000}" name="Modalità" dataDxfId="434" totalsRowDxfId="433"/>
    <tableColumn id="22" xr3:uid="{00000000-0010-0000-0100-000016000000}" name="Uscita_x000a_CCD****" dataDxfId="432" totalsRowDxfId="431"/>
    <tableColumn id="23" xr3:uid="{00000000-0010-0000-0100-000017000000}" name="Ammesso" totalsRowFunction="sum" dataDxfId="430" totalsRowDxfId="429" dataCellStyle="Valuta"/>
    <tableColumn id="24" xr3:uid="{00000000-0010-0000-0100-000018000000}" name="Non ammesso" totalsRowFunction="sum" dataDxfId="428" totalsRowDxfId="427" dataCellStyle="Valuta"/>
    <tableColumn id="27" xr3:uid="{00000000-0010-0000-0100-00001B000000}" name="NOTE" dataDxfId="426" totalsRowDxfId="425"/>
  </tableColumns>
  <tableStyleInfo name="TableStyleLight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OB2_M32" displayName="OB2_M32" ref="A19:AB25" totalsRowCount="1" headerRowDxfId="424" dataDxfId="423" totalsRowDxfId="422">
  <autoFilter ref="A19:AB24" xr:uid="{00000000-0009-0000-0100-000003000000}"/>
  <tableColumns count="28">
    <tableColumn id="1" xr3:uid="{00000000-0010-0000-0200-000001000000}" name="Tipo _x000a_Az.*" totalsRowLabel="TOT. Obiettivo 2, Misura 3.2" dataDxfId="421" totalsRowDxfId="420"/>
    <tableColumn id="2" xr3:uid="{00000000-0010-0000-0200-000002000000}" name="Azione**" dataDxfId="419" totalsRowDxfId="418"/>
    <tableColumn id="3" xr3:uid="{00000000-0010-0000-0200-000003000000}" name="Intervento**" dataDxfId="417" totalsRowDxfId="416"/>
    <tableColumn id="4" xr3:uid="{00000000-0010-0000-0200-000004000000}" name="Descrizione Intervento" dataDxfId="415" totalsRowDxfId="414"/>
    <tableColumn id="5" xr3:uid="{00000000-0010-0000-0200-000005000000}" name="Intestatario" dataDxfId="413" totalsRowDxfId="412"/>
    <tableColumn id="6" xr3:uid="{00000000-0010-0000-0200-000006000000}" name="CUAA" dataDxfId="411" totalsRowDxfId="410"/>
    <tableColumn id="7" xr3:uid="{00000000-0010-0000-0200-000007000000}" name="Cooperativa_x000a_ associata" dataDxfId="409" totalsRowDxfId="408"/>
    <tableColumn id="8" xr3:uid="{00000000-0010-0000-0200-000008000000}" name="Fornitore" dataDxfId="407" totalsRowDxfId="406"/>
    <tableColumn id="9" xr3:uid="{00000000-0010-0000-0200-000009000000}" name="Partita IVA Fornitore" dataDxfId="405" totalsRowDxfId="404"/>
    <tableColumn id="28" xr3:uid="{00000000-0010-0000-0200-00001C000000}" name="Spese proroga" dataDxfId="403" totalsRowDxfId="402"/>
    <tableColumn id="10" xr3:uid="{00000000-0010-0000-0200-00000A000000}" name="N°_x000a_ fattura" dataDxfId="401" totalsRowDxfId="400"/>
    <tableColumn id="11" xr3:uid="{00000000-0010-0000-0200-00000B000000}" name="Data_x000a_ fattura" dataDxfId="399" totalsRowDxfId="398"/>
    <tableColumn id="12" xr3:uid="{00000000-0010-0000-0200-00000C000000}" name="Imponibile" dataDxfId="397" totalsRowDxfId="396" dataCellStyle="Valuta"/>
    <tableColumn id="13" xr3:uid="{00000000-0010-0000-0200-00000D000000}" name="IVA***" dataDxfId="395" totalsRowDxfId="394"/>
    <tableColumn id="14" xr3:uid="{00000000-0010-0000-0200-00000E000000}" name="Totale _x000a_fattura***" dataDxfId="393" totalsRowDxfId="392" dataCellStyle="Valuta"/>
    <tableColumn id="15" xr3:uid="{00000000-0010-0000-0200-00000F000000}" name="N° unitá**" dataDxfId="391" totalsRowDxfId="390"/>
    <tableColumn id="16" xr3:uid="{00000000-0010-0000-0200-000010000000}" name="Valore ammissibile" dataDxfId="389" totalsRowDxfId="388" dataCellStyle="Valuta"/>
    <tableColumn id="17" xr3:uid="{00000000-0010-0000-0200-000011000000}" name="Massimo_x000a_rendicontabile" dataDxfId="387" totalsRowDxfId="386" dataCellStyle="Valuta"/>
    <tableColumn id="18" xr3:uid="{00000000-0010-0000-0200-000012000000}" name="Rendicontato" totalsRowFunction="sum" dataDxfId="385" totalsRowDxfId="384" dataCellStyle="Valuta"/>
    <tableColumn id="19" xr3:uid="{00000000-0010-0000-0200-000013000000}" name="Data Pagamento" dataDxfId="383" totalsRowDxfId="382"/>
    <tableColumn id="20" xr3:uid="{00000000-0010-0000-0200-000014000000}" name="Importo pagamento" totalsRowFunction="sum" dataDxfId="381" totalsRowDxfId="380" dataCellStyle="Valuta"/>
    <tableColumn id="21" xr3:uid="{00000000-0010-0000-0200-000015000000}" name="Codice Evento" dataDxfId="379" totalsRowDxfId="378"/>
    <tableColumn id="22" xr3:uid="{00000000-0010-0000-0200-000016000000}" name="Numero Comunicazione Evento" dataDxfId="377" totalsRowDxfId="376"/>
    <tableColumn id="23" xr3:uid="{00000000-0010-0000-0200-000017000000}" name="Modalità" dataDxfId="375" totalsRowDxfId="374" dataCellStyle="Valuta"/>
    <tableColumn id="24" xr3:uid="{00000000-0010-0000-0200-000018000000}" name="Uscita_x000a_CCD****" dataDxfId="373" totalsRowDxfId="372" dataCellStyle="Valuta"/>
    <tableColumn id="25" xr3:uid="{00000000-0010-0000-0200-000019000000}" name="Ammesso" totalsRowFunction="sum" dataDxfId="371" totalsRowDxfId="370"/>
    <tableColumn id="26" xr3:uid="{00000000-0010-0000-0200-00001A000000}" name="Non ammesso" totalsRowFunction="sum" dataDxfId="369" totalsRowDxfId="368"/>
    <tableColumn id="27" xr3:uid="{00000000-0010-0000-0200-00001B000000}" name="NOTE" dataDxfId="367" totalsRowDxfId="366"/>
  </tableColumns>
  <tableStyleInfo name="TableStyleLight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OB3_M1" displayName="OB3_M1" ref="A28:AB34" totalsRowCount="1" headerRowDxfId="365" dataDxfId="364" totalsRowDxfId="363">
  <autoFilter ref="A28:AB33" xr:uid="{00000000-0009-0000-0100-000004000000}"/>
  <tableColumns count="28">
    <tableColumn id="1" xr3:uid="{00000000-0010-0000-0300-000001000000}" name="Tipo _x000a_Az.*" totalsRowLabel="TOT. Obiettivo 3, Misura 1" dataDxfId="362" totalsRowDxfId="361"/>
    <tableColumn id="2" xr3:uid="{00000000-0010-0000-0300-000002000000}" name="Azione**" dataDxfId="360" totalsRowDxfId="359"/>
    <tableColumn id="3" xr3:uid="{00000000-0010-0000-0300-000003000000}" name="Intervento**" dataDxfId="358" totalsRowDxfId="357"/>
    <tableColumn id="4" xr3:uid="{00000000-0010-0000-0300-000004000000}" name="Descrizione Intervento" dataDxfId="356" totalsRowDxfId="355"/>
    <tableColumn id="5" xr3:uid="{00000000-0010-0000-0300-000005000000}" name="Intestatario" dataDxfId="354" totalsRowDxfId="353"/>
    <tableColumn id="6" xr3:uid="{00000000-0010-0000-0300-000006000000}" name="CUAA" dataDxfId="352" totalsRowDxfId="351"/>
    <tableColumn id="7" xr3:uid="{00000000-0010-0000-0300-000007000000}" name="Cooperativa_x000a_ associata" dataDxfId="350" totalsRowDxfId="349"/>
    <tableColumn id="8" xr3:uid="{00000000-0010-0000-0300-000008000000}" name="Fornitore" dataDxfId="348" totalsRowDxfId="347"/>
    <tableColumn id="9" xr3:uid="{00000000-0010-0000-0300-000009000000}" name="Partita IVA Fornitore" dataDxfId="346" totalsRowDxfId="345"/>
    <tableColumn id="28" xr3:uid="{00000000-0010-0000-0300-00001C000000}" name="Spese proroga" dataDxfId="344" totalsRowDxfId="343"/>
    <tableColumn id="10" xr3:uid="{00000000-0010-0000-0300-00000A000000}" name="N°_x000a_ fattura" dataDxfId="342" totalsRowDxfId="341"/>
    <tableColumn id="11" xr3:uid="{00000000-0010-0000-0300-00000B000000}" name="Data_x000a_ fattura" dataDxfId="340" totalsRowDxfId="339"/>
    <tableColumn id="12" xr3:uid="{00000000-0010-0000-0300-00000C000000}" name="Imponibile" dataDxfId="338" totalsRowDxfId="337" dataCellStyle="Valuta"/>
    <tableColumn id="13" xr3:uid="{00000000-0010-0000-0300-00000D000000}" name="IVA***" dataDxfId="336" totalsRowDxfId="335"/>
    <tableColumn id="14" xr3:uid="{00000000-0010-0000-0300-00000E000000}" name="Totale _x000a_fattura***" dataDxfId="334" totalsRowDxfId="333" dataCellStyle="Valuta"/>
    <tableColumn id="15" xr3:uid="{00000000-0010-0000-0300-00000F000000}" name="N° unitá**" dataDxfId="332" totalsRowDxfId="331"/>
    <tableColumn id="16" xr3:uid="{00000000-0010-0000-0300-000010000000}" name="Valore ammissibile" dataDxfId="330" totalsRowDxfId="329" dataCellStyle="Valuta"/>
    <tableColumn id="17" xr3:uid="{00000000-0010-0000-0300-000011000000}" name="Massimo_x000a_rendicontabile" dataDxfId="328" totalsRowDxfId="327" dataCellStyle="Valuta"/>
    <tableColumn id="18" xr3:uid="{00000000-0010-0000-0300-000012000000}" name="Rendicontato" totalsRowFunction="sum" dataDxfId="326" totalsRowDxfId="325" dataCellStyle="Valuta"/>
    <tableColumn id="19" xr3:uid="{00000000-0010-0000-0300-000013000000}" name="Data Pagamento" dataDxfId="324" totalsRowDxfId="323"/>
    <tableColumn id="20" xr3:uid="{00000000-0010-0000-0300-000014000000}" name="Importo pagamento" totalsRowFunction="sum" dataDxfId="322" totalsRowDxfId="321" dataCellStyle="Valuta"/>
    <tableColumn id="21" xr3:uid="{00000000-0010-0000-0300-000015000000}" name="Codice Evento" dataDxfId="320" totalsRowDxfId="319"/>
    <tableColumn id="22" xr3:uid="{00000000-0010-0000-0300-000016000000}" name="Numero Comunicazione Evento" dataDxfId="318" totalsRowDxfId="317"/>
    <tableColumn id="23" xr3:uid="{00000000-0010-0000-0300-000017000000}" name="Modalità" dataDxfId="316" totalsRowDxfId="315" dataCellStyle="Valuta"/>
    <tableColumn id="24" xr3:uid="{00000000-0010-0000-0300-000018000000}" name="Uscita_x000a_CCD****" dataDxfId="314" totalsRowDxfId="313" dataCellStyle="Valuta"/>
    <tableColumn id="25" xr3:uid="{00000000-0010-0000-0300-000019000000}" name="Ammesso" totalsRowFunction="sum" dataDxfId="312" totalsRowDxfId="311" dataCellStyle="Valuta"/>
    <tableColumn id="26" xr3:uid="{00000000-0010-0000-0300-00001A000000}" name="Non ammesso" totalsRowFunction="sum" dataDxfId="310" totalsRowDxfId="309" dataCellStyle="Valuta"/>
    <tableColumn id="27" xr3:uid="{00000000-0010-0000-0300-00001B000000}" name="NOTE" dataDxfId="308" totalsRowDxfId="307"/>
  </tableColumns>
  <tableStyleInfo name="TableStyleLight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OB3_M2" displayName="OB3_M2" ref="A37:AB43" totalsRowCount="1" headerRowDxfId="306" dataDxfId="305" totalsRowDxfId="304">
  <autoFilter ref="A37:AB42" xr:uid="{00000000-0009-0000-0100-000005000000}"/>
  <tableColumns count="28">
    <tableColumn id="1" xr3:uid="{00000000-0010-0000-0400-000001000000}" name="Tipo _x000a_Az.*" totalsRowLabel="TOT. Obiettivo 3, Misura 2" dataDxfId="303" totalsRowDxfId="302"/>
    <tableColumn id="2" xr3:uid="{00000000-0010-0000-0400-000002000000}" name="Azione**" dataDxfId="301" totalsRowDxfId="300"/>
    <tableColumn id="3" xr3:uid="{00000000-0010-0000-0400-000003000000}" name="Intervento**" dataDxfId="299" totalsRowDxfId="298"/>
    <tableColumn id="4" xr3:uid="{00000000-0010-0000-0400-000004000000}" name="Descrizione Intervento" dataDxfId="297" totalsRowDxfId="296"/>
    <tableColumn id="5" xr3:uid="{00000000-0010-0000-0400-000005000000}" name="Intestatario" dataDxfId="295" totalsRowDxfId="294"/>
    <tableColumn id="6" xr3:uid="{00000000-0010-0000-0400-000006000000}" name="CUAA" dataDxfId="293" totalsRowDxfId="292"/>
    <tableColumn id="7" xr3:uid="{00000000-0010-0000-0400-000007000000}" name="Cooperativa_x000a_ associata" dataDxfId="291" totalsRowDxfId="290"/>
    <tableColumn id="8" xr3:uid="{00000000-0010-0000-0400-000008000000}" name="Fornitore" dataDxfId="289" totalsRowDxfId="288"/>
    <tableColumn id="9" xr3:uid="{00000000-0010-0000-0400-000009000000}" name="Partita IVA Fornitore" dataDxfId="287" totalsRowDxfId="286"/>
    <tableColumn id="28" xr3:uid="{00000000-0010-0000-0400-00001C000000}" name="Spese proroga" dataDxfId="285" totalsRowDxfId="284"/>
    <tableColumn id="10" xr3:uid="{00000000-0010-0000-0400-00000A000000}" name="N°_x000a_ fattura" dataDxfId="283" totalsRowDxfId="282"/>
    <tableColumn id="11" xr3:uid="{00000000-0010-0000-0400-00000B000000}" name="Data_x000a_ fattura" dataDxfId="281" totalsRowDxfId="280"/>
    <tableColumn id="12" xr3:uid="{00000000-0010-0000-0400-00000C000000}" name="Imponibile" dataDxfId="279" totalsRowDxfId="278" dataCellStyle="Valuta"/>
    <tableColumn id="13" xr3:uid="{00000000-0010-0000-0400-00000D000000}" name="IVA***" dataDxfId="277" totalsRowDxfId="276"/>
    <tableColumn id="14" xr3:uid="{00000000-0010-0000-0400-00000E000000}" name="Totale _x000a_fattura***" dataDxfId="275" totalsRowDxfId="274" dataCellStyle="Valuta"/>
    <tableColumn id="15" xr3:uid="{00000000-0010-0000-0400-00000F000000}" name="N° unitá**" dataDxfId="273" totalsRowDxfId="272"/>
    <tableColumn id="16" xr3:uid="{00000000-0010-0000-0400-000010000000}" name="Valore ammissibile" dataDxfId="271" totalsRowDxfId="270" dataCellStyle="Valuta"/>
    <tableColumn id="17" xr3:uid="{00000000-0010-0000-0400-000011000000}" name="Massimo_x000a_rendicontabile" dataDxfId="269" totalsRowDxfId="268" dataCellStyle="Valuta"/>
    <tableColumn id="18" xr3:uid="{00000000-0010-0000-0400-000012000000}" name="Rendicontato" totalsRowFunction="sum" dataDxfId="267" totalsRowDxfId="266" dataCellStyle="Valuta"/>
    <tableColumn id="19" xr3:uid="{00000000-0010-0000-0400-000013000000}" name="Data Pagamento" dataDxfId="265" totalsRowDxfId="264"/>
    <tableColumn id="20" xr3:uid="{00000000-0010-0000-0400-000014000000}" name="Importo pagamento" totalsRowFunction="sum" dataDxfId="263" totalsRowDxfId="262" dataCellStyle="Valuta"/>
    <tableColumn id="21" xr3:uid="{00000000-0010-0000-0400-000015000000}" name="Codice Evento" dataDxfId="261" totalsRowDxfId="260"/>
    <tableColumn id="22" xr3:uid="{00000000-0010-0000-0400-000016000000}" name="Numero Comunicazione Evento" dataDxfId="259" totalsRowDxfId="258"/>
    <tableColumn id="23" xr3:uid="{00000000-0010-0000-0400-000017000000}" name="Modalità" dataDxfId="257" totalsRowDxfId="256" dataCellStyle="Valuta"/>
    <tableColumn id="24" xr3:uid="{00000000-0010-0000-0400-000018000000}" name="Uscita_x000a_CCD****" dataDxfId="255" totalsRowDxfId="254" dataCellStyle="Valuta"/>
    <tableColumn id="25" xr3:uid="{00000000-0010-0000-0400-000019000000}" name="Ammesso" totalsRowFunction="sum" dataDxfId="253" totalsRowDxfId="252"/>
    <tableColumn id="26" xr3:uid="{00000000-0010-0000-0400-00001A000000}" name="Non ammesso" totalsRowFunction="sum" dataDxfId="251" totalsRowDxfId="250"/>
    <tableColumn id="27" xr3:uid="{00000000-0010-0000-0400-00001B000000}" name="NOTE" dataDxfId="249" totalsRowDxfId="248"/>
  </tableColumns>
  <tableStyleInfo name="TableStyleLight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OB4_M6" displayName="OB4_M6" ref="A46:AB52" totalsRowCount="1" headerRowDxfId="247" dataDxfId="246" totalsRowDxfId="245">
  <autoFilter ref="A46:AB51" xr:uid="{00000000-0009-0000-0100-000006000000}"/>
  <tableColumns count="28">
    <tableColumn id="1" xr3:uid="{00000000-0010-0000-0500-000001000000}" name="Tipo _x000a_Az.*" totalsRowLabel="TOT. Obiettivo 4, Misura 6" dataDxfId="244" totalsRowDxfId="243"/>
    <tableColumn id="2" xr3:uid="{00000000-0010-0000-0500-000002000000}" name="Azione**" dataDxfId="242" totalsRowDxfId="241"/>
    <tableColumn id="3" xr3:uid="{00000000-0010-0000-0500-000003000000}" name="Intervento**" dataDxfId="240" totalsRowDxfId="239"/>
    <tableColumn id="4" xr3:uid="{00000000-0010-0000-0500-000004000000}" name="Descrizione Intervento" dataDxfId="238" totalsRowDxfId="237"/>
    <tableColumn id="5" xr3:uid="{00000000-0010-0000-0500-000005000000}" name="Intestatario" dataDxfId="236" totalsRowDxfId="235"/>
    <tableColumn id="6" xr3:uid="{00000000-0010-0000-0500-000006000000}" name="CUAA" dataDxfId="234" totalsRowDxfId="233"/>
    <tableColumn id="7" xr3:uid="{00000000-0010-0000-0500-000007000000}" name="Cooperativa_x000a_ associata" dataDxfId="232" totalsRowDxfId="231"/>
    <tableColumn id="8" xr3:uid="{00000000-0010-0000-0500-000008000000}" name="Fornitore" dataDxfId="230" totalsRowDxfId="229"/>
    <tableColumn id="9" xr3:uid="{00000000-0010-0000-0500-000009000000}" name="Partita IVA Fornitore" dataDxfId="228" totalsRowDxfId="227"/>
    <tableColumn id="28" xr3:uid="{00000000-0010-0000-0500-00001C000000}" name="Spese proroga" dataDxfId="226" totalsRowDxfId="225"/>
    <tableColumn id="10" xr3:uid="{00000000-0010-0000-0500-00000A000000}" name="N°_x000a_ fattura" dataDxfId="224" totalsRowDxfId="223"/>
    <tableColumn id="11" xr3:uid="{00000000-0010-0000-0500-00000B000000}" name="Data_x000a_ fattura" dataDxfId="222" totalsRowDxfId="221"/>
    <tableColumn id="12" xr3:uid="{00000000-0010-0000-0500-00000C000000}" name="Imponibile" dataDxfId="220" totalsRowDxfId="219" dataCellStyle="Valuta"/>
    <tableColumn id="13" xr3:uid="{00000000-0010-0000-0500-00000D000000}" name="IVA***" dataDxfId="218" totalsRowDxfId="217"/>
    <tableColumn id="14" xr3:uid="{00000000-0010-0000-0500-00000E000000}" name="Totale _x000a_fattura***" dataDxfId="216" totalsRowDxfId="215" dataCellStyle="Valuta"/>
    <tableColumn id="15" xr3:uid="{00000000-0010-0000-0500-00000F000000}" name="N° unitá**" dataDxfId="214" totalsRowDxfId="213"/>
    <tableColumn id="16" xr3:uid="{00000000-0010-0000-0500-000010000000}" name="Valore ammissibile" dataDxfId="212" totalsRowDxfId="211" dataCellStyle="Valuta"/>
    <tableColumn id="17" xr3:uid="{00000000-0010-0000-0500-000011000000}" name="Massimo_x000a_rendicontabile" dataDxfId="210" totalsRowDxfId="209" dataCellStyle="Valuta"/>
    <tableColumn id="18" xr3:uid="{00000000-0010-0000-0500-000012000000}" name="Rendicontato" totalsRowFunction="sum" dataDxfId="208" totalsRowDxfId="207" dataCellStyle="Valuta"/>
    <tableColumn id="19" xr3:uid="{00000000-0010-0000-0500-000013000000}" name="Data Pagamento" dataDxfId="206" totalsRowDxfId="205"/>
    <tableColumn id="20" xr3:uid="{00000000-0010-0000-0500-000014000000}" name="Importo pagamento" totalsRowFunction="sum" dataDxfId="204" totalsRowDxfId="203" dataCellStyle="Valuta"/>
    <tableColumn id="21" xr3:uid="{00000000-0010-0000-0500-000015000000}" name="Codice Evento" dataDxfId="202" totalsRowDxfId="201"/>
    <tableColumn id="22" xr3:uid="{00000000-0010-0000-0500-000016000000}" name="Numero Comunicazione Evento" dataDxfId="200" totalsRowDxfId="199"/>
    <tableColumn id="23" xr3:uid="{00000000-0010-0000-0500-000017000000}" name="Modalità" dataDxfId="198" totalsRowDxfId="197" dataCellStyle="Valuta"/>
    <tableColumn id="24" xr3:uid="{00000000-0010-0000-0500-000018000000}" name="Uscita_x000a_CCD****" dataDxfId="196" totalsRowDxfId="195" dataCellStyle="Valuta"/>
    <tableColumn id="25" xr3:uid="{00000000-0010-0000-0500-000019000000}" name="Ammesso" totalsRowFunction="sum" dataDxfId="194" totalsRowDxfId="193"/>
    <tableColumn id="26" xr3:uid="{00000000-0010-0000-0500-00001A000000}" name="Non ammesso" totalsRowFunction="sum" dataDxfId="192" totalsRowDxfId="191"/>
    <tableColumn id="27" xr3:uid="{00000000-0010-0000-0500-00001B000000}" name="NOTE" dataDxfId="190" totalsRowDxfId="189"/>
  </tableColumns>
  <tableStyleInfo name="TableStyleLight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OB5_M4" displayName="OB5_M4" ref="A55:AB61" totalsRowCount="1" headerRowDxfId="188" dataDxfId="187" totalsRowDxfId="186">
  <autoFilter ref="A55:AB60" xr:uid="{00000000-0009-0000-0100-000007000000}"/>
  <tableColumns count="28">
    <tableColumn id="1" xr3:uid="{00000000-0010-0000-0600-000001000000}" name="Tipo _x000a_Az.*" totalsRowLabel="TOT. Obiettivo 5, Misura 4" dataDxfId="185" totalsRowDxfId="184"/>
    <tableColumn id="2" xr3:uid="{00000000-0010-0000-0600-000002000000}" name="Azione**" dataDxfId="183" totalsRowDxfId="182"/>
    <tableColumn id="3" xr3:uid="{00000000-0010-0000-0600-000003000000}" name="Intervento**" dataDxfId="181" totalsRowDxfId="180"/>
    <tableColumn id="4" xr3:uid="{00000000-0010-0000-0600-000004000000}" name="Descrizione Intervento" dataDxfId="179" totalsRowDxfId="178"/>
    <tableColumn id="5" xr3:uid="{00000000-0010-0000-0600-000005000000}" name="Intestatario" dataDxfId="177" totalsRowDxfId="176"/>
    <tableColumn id="6" xr3:uid="{00000000-0010-0000-0600-000006000000}" name="CUAA" dataDxfId="175" totalsRowDxfId="174"/>
    <tableColumn id="7" xr3:uid="{00000000-0010-0000-0600-000007000000}" name="Cooperativa_x000a_ associata" dataDxfId="173" totalsRowDxfId="172"/>
    <tableColumn id="8" xr3:uid="{00000000-0010-0000-0600-000008000000}" name="Fornitore" dataDxfId="171" totalsRowDxfId="170"/>
    <tableColumn id="9" xr3:uid="{00000000-0010-0000-0600-000009000000}" name="Partita IVA Fornitore" dataDxfId="169" totalsRowDxfId="168"/>
    <tableColumn id="28" xr3:uid="{00000000-0010-0000-0600-00001C000000}" name="Spese proroga" dataDxfId="167" totalsRowDxfId="166"/>
    <tableColumn id="10" xr3:uid="{00000000-0010-0000-0600-00000A000000}" name="N°_x000a_ fattura" dataDxfId="165" totalsRowDxfId="164"/>
    <tableColumn id="11" xr3:uid="{00000000-0010-0000-0600-00000B000000}" name="Data_x000a_ fattura" dataDxfId="163" totalsRowDxfId="162"/>
    <tableColumn id="12" xr3:uid="{00000000-0010-0000-0600-00000C000000}" name="Imponibile" dataDxfId="161" totalsRowDxfId="160" dataCellStyle="Valuta"/>
    <tableColumn id="13" xr3:uid="{00000000-0010-0000-0600-00000D000000}" name="IVA***" dataDxfId="159" totalsRowDxfId="158"/>
    <tableColumn id="14" xr3:uid="{00000000-0010-0000-0600-00000E000000}" name="Totale _x000a_fattura***" dataDxfId="157" totalsRowDxfId="156" dataCellStyle="Valuta"/>
    <tableColumn id="15" xr3:uid="{00000000-0010-0000-0600-00000F000000}" name="N° unitá**" dataDxfId="155" totalsRowDxfId="154"/>
    <tableColumn id="16" xr3:uid="{00000000-0010-0000-0600-000010000000}" name="Valore ammissibile" dataDxfId="153" totalsRowDxfId="152" dataCellStyle="Valuta"/>
    <tableColumn id="17" xr3:uid="{00000000-0010-0000-0600-000011000000}" name="Massimo_x000a_rendicontabile" dataDxfId="151" totalsRowDxfId="150" dataCellStyle="Valuta"/>
    <tableColumn id="18" xr3:uid="{00000000-0010-0000-0600-000012000000}" name="Rendicontato" totalsRowFunction="sum" dataDxfId="149" totalsRowDxfId="148" dataCellStyle="Valuta"/>
    <tableColumn id="19" xr3:uid="{00000000-0010-0000-0600-000013000000}" name="Data Pagamento" dataDxfId="147" totalsRowDxfId="146"/>
    <tableColumn id="20" xr3:uid="{00000000-0010-0000-0600-000014000000}" name="Importo pagamento" totalsRowFunction="sum" dataDxfId="145" totalsRowDxfId="144" dataCellStyle="Valuta"/>
    <tableColumn id="21" xr3:uid="{00000000-0010-0000-0600-000015000000}" name="Codice Evento" dataDxfId="143" totalsRowDxfId="142"/>
    <tableColumn id="22" xr3:uid="{00000000-0010-0000-0600-000016000000}" name="Numero Comunicazione Evento" dataDxfId="141" totalsRowDxfId="140"/>
    <tableColumn id="23" xr3:uid="{00000000-0010-0000-0600-000017000000}" name="Modalità" dataDxfId="139" totalsRowDxfId="138" dataCellStyle="Valuta"/>
    <tableColumn id="24" xr3:uid="{00000000-0010-0000-0600-000018000000}" name="Uscita_x000a_CCD****" dataDxfId="137" totalsRowDxfId="136" dataCellStyle="Valuta"/>
    <tableColumn id="25" xr3:uid="{00000000-0010-0000-0600-000019000000}" name="Ammesso" totalsRowFunction="sum" dataDxfId="135" totalsRowDxfId="134"/>
    <tableColumn id="26" xr3:uid="{00000000-0010-0000-0600-00001A000000}" name="Non ammesso" totalsRowFunction="sum" dataDxfId="133" totalsRowDxfId="132"/>
    <tableColumn id="27" xr3:uid="{00000000-0010-0000-0600-00001B000000}" name="NOTE" dataDxfId="131" totalsRowDxfId="130"/>
  </tableColumns>
  <tableStyleInfo name="TableStyleLight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OB5_M5" displayName="OB5_M5" ref="A64:AB70" totalsRowCount="1" headerRowDxfId="129" dataDxfId="128" totalsRowDxfId="127">
  <autoFilter ref="A64:AB69" xr:uid="{00000000-0009-0000-0100-000008000000}"/>
  <tableColumns count="28">
    <tableColumn id="1" xr3:uid="{00000000-0010-0000-0700-000001000000}" name="Tipo _x000a_Az.*" totalsRowLabel="TOT. Obiettivo 5, Misura 5" dataDxfId="126" totalsRowDxfId="125"/>
    <tableColumn id="2" xr3:uid="{00000000-0010-0000-0700-000002000000}" name="Azione**" dataDxfId="124" totalsRowDxfId="123"/>
    <tableColumn id="3" xr3:uid="{00000000-0010-0000-0700-000003000000}" name="Intervento**" dataDxfId="122" totalsRowDxfId="121"/>
    <tableColumn id="4" xr3:uid="{00000000-0010-0000-0700-000004000000}" name="Descrizione Intervento" dataDxfId="120" totalsRowDxfId="119"/>
    <tableColumn id="5" xr3:uid="{00000000-0010-0000-0700-000005000000}" name="Intestatario" dataDxfId="118" totalsRowDxfId="117"/>
    <tableColumn id="6" xr3:uid="{00000000-0010-0000-0700-000006000000}" name="CUAA" dataDxfId="116" totalsRowDxfId="115"/>
    <tableColumn id="7" xr3:uid="{00000000-0010-0000-0700-000007000000}" name="Cooperativa_x000a_ associata" dataDxfId="114" totalsRowDxfId="113"/>
    <tableColumn id="8" xr3:uid="{00000000-0010-0000-0700-000008000000}" name="Fornitore" dataDxfId="112" totalsRowDxfId="111"/>
    <tableColumn id="9" xr3:uid="{00000000-0010-0000-0700-000009000000}" name="Partita IVA Fornitore" dataDxfId="110" totalsRowDxfId="109"/>
    <tableColumn id="28" xr3:uid="{00000000-0010-0000-0700-00001C000000}" name="Spese proroga" dataDxfId="108" totalsRowDxfId="107"/>
    <tableColumn id="10" xr3:uid="{00000000-0010-0000-0700-00000A000000}" name="N°_x000a_ fattura" dataDxfId="106" totalsRowDxfId="105"/>
    <tableColumn id="11" xr3:uid="{00000000-0010-0000-0700-00000B000000}" name="Data_x000a_ fattura" dataDxfId="104" totalsRowDxfId="103"/>
    <tableColumn id="12" xr3:uid="{00000000-0010-0000-0700-00000C000000}" name="Imponibile" dataDxfId="102" totalsRowDxfId="101" dataCellStyle="Valuta"/>
    <tableColumn id="13" xr3:uid="{00000000-0010-0000-0700-00000D000000}" name="IVA***" dataDxfId="100" totalsRowDxfId="99"/>
    <tableColumn id="14" xr3:uid="{00000000-0010-0000-0700-00000E000000}" name="Totale _x000a_fattura***" dataDxfId="98" totalsRowDxfId="97" dataCellStyle="Valuta"/>
    <tableColumn id="15" xr3:uid="{00000000-0010-0000-0700-00000F000000}" name="N° unitá**" dataDxfId="96" totalsRowDxfId="95"/>
    <tableColumn id="16" xr3:uid="{00000000-0010-0000-0700-000010000000}" name="Valore ammissibile" dataDxfId="94" totalsRowDxfId="93" dataCellStyle="Valuta"/>
    <tableColumn id="17" xr3:uid="{00000000-0010-0000-0700-000011000000}" name="Massimo_x000a_rendicontabile" dataDxfId="92" totalsRowDxfId="91" dataCellStyle="Valuta"/>
    <tableColumn id="18" xr3:uid="{00000000-0010-0000-0700-000012000000}" name="Rendicontato" totalsRowFunction="sum" dataDxfId="90" totalsRowDxfId="89" dataCellStyle="Valuta"/>
    <tableColumn id="19" xr3:uid="{00000000-0010-0000-0700-000013000000}" name="Data Pagamento" dataDxfId="88" totalsRowDxfId="87"/>
    <tableColumn id="20" xr3:uid="{00000000-0010-0000-0700-000014000000}" name="Importo pagamento" totalsRowFunction="sum" dataDxfId="86" totalsRowDxfId="85" dataCellStyle="Valuta"/>
    <tableColumn id="21" xr3:uid="{00000000-0010-0000-0700-000015000000}" name="Codice Evento" dataDxfId="84" totalsRowDxfId="83"/>
    <tableColumn id="22" xr3:uid="{00000000-0010-0000-0700-000016000000}" name="Numero Comunicazione Evento" dataDxfId="82" totalsRowDxfId="81"/>
    <tableColumn id="23" xr3:uid="{00000000-0010-0000-0700-000017000000}" name="Modalità" dataDxfId="80" totalsRowDxfId="79" dataCellStyle="Valuta"/>
    <tableColumn id="24" xr3:uid="{00000000-0010-0000-0700-000018000000}" name="Uscita_x000a_CCD****" dataDxfId="78" totalsRowDxfId="77" dataCellStyle="Valuta"/>
    <tableColumn id="25" xr3:uid="{00000000-0010-0000-0700-000019000000}" name="Ammesso" totalsRowFunction="sum" dataDxfId="76" totalsRowDxfId="75"/>
    <tableColumn id="26" xr3:uid="{00000000-0010-0000-0700-00001A000000}" name="Non ammesso" totalsRowFunction="sum" dataDxfId="74" totalsRowDxfId="73"/>
    <tableColumn id="27" xr3:uid="{00000000-0010-0000-0700-00001B000000}" name="NOTE" dataDxfId="72" totalsRowDxfId="71"/>
  </tableColumns>
  <tableStyleInfo name="TableStyleLight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OB6_M7" displayName="OB6_M7" ref="A73:AB79" totalsRowCount="1" headerRowDxfId="70" dataDxfId="69" totalsRowDxfId="68">
  <autoFilter ref="A73:AB78" xr:uid="{00000000-0009-0000-0100-000009000000}"/>
  <tableColumns count="28">
    <tableColumn id="1" xr3:uid="{00000000-0010-0000-0800-000001000000}" name="Tipo _x000a_Az.*" totalsRowLabel="TOT. Obiettivo 6, Misura 7" dataDxfId="67" totalsRowDxfId="66"/>
    <tableColumn id="2" xr3:uid="{00000000-0010-0000-0800-000002000000}" name="Azione**" dataDxfId="65" totalsRowDxfId="64"/>
    <tableColumn id="3" xr3:uid="{00000000-0010-0000-0800-000003000000}" name="Intervento**" dataDxfId="63" totalsRowDxfId="62"/>
    <tableColumn id="4" xr3:uid="{00000000-0010-0000-0800-000004000000}" name="Descrizione Intervento" dataDxfId="61" totalsRowDxfId="60"/>
    <tableColumn id="5" xr3:uid="{00000000-0010-0000-0800-000005000000}" name="Intestatario" dataDxfId="59" totalsRowDxfId="58"/>
    <tableColumn id="6" xr3:uid="{00000000-0010-0000-0800-000006000000}" name="CUAA" dataDxfId="57" totalsRowDxfId="56"/>
    <tableColumn id="7" xr3:uid="{00000000-0010-0000-0800-000007000000}" name="Cooperativa_x000a_ associata" dataDxfId="55" totalsRowDxfId="54"/>
    <tableColumn id="8" xr3:uid="{00000000-0010-0000-0800-000008000000}" name="Fornitore" dataDxfId="53" totalsRowDxfId="52"/>
    <tableColumn id="9" xr3:uid="{00000000-0010-0000-0800-000009000000}" name="Partita IVA Fornitore" dataDxfId="51" totalsRowDxfId="50"/>
    <tableColumn id="28" xr3:uid="{00000000-0010-0000-0800-00001C000000}" name="Spese proroga" dataDxfId="49" totalsRowDxfId="48"/>
    <tableColumn id="10" xr3:uid="{00000000-0010-0000-0800-00000A000000}" name="N°_x000a_ fattura" dataDxfId="47" totalsRowDxfId="46"/>
    <tableColumn id="11" xr3:uid="{00000000-0010-0000-0800-00000B000000}" name="Data_x000a_ fattura" dataDxfId="45" totalsRowDxfId="44"/>
    <tableColumn id="12" xr3:uid="{00000000-0010-0000-0800-00000C000000}" name="Imponibile" dataDxfId="43" totalsRowDxfId="42" dataCellStyle="Valuta"/>
    <tableColumn id="13" xr3:uid="{00000000-0010-0000-0800-00000D000000}" name="IVA***" dataDxfId="41" totalsRowDxfId="40"/>
    <tableColumn id="14" xr3:uid="{00000000-0010-0000-0800-00000E000000}" name="Totale _x000a_fattura***" dataDxfId="39" totalsRowDxfId="38" dataCellStyle="Valuta"/>
    <tableColumn id="15" xr3:uid="{00000000-0010-0000-0800-00000F000000}" name="N° unitá**" dataDxfId="37" totalsRowDxfId="36"/>
    <tableColumn id="16" xr3:uid="{00000000-0010-0000-0800-000010000000}" name="Valore ammissibile" dataDxfId="35" totalsRowDxfId="34" dataCellStyle="Valuta"/>
    <tableColumn id="17" xr3:uid="{00000000-0010-0000-0800-000011000000}" name="Massimo_x000a_rendicontabile" dataDxfId="33" totalsRowDxfId="32" dataCellStyle="Valuta"/>
    <tableColumn id="18" xr3:uid="{00000000-0010-0000-0800-000012000000}" name="Rendicontato" totalsRowFunction="sum" dataDxfId="31" totalsRowDxfId="30" dataCellStyle="Valuta"/>
    <tableColumn id="19" xr3:uid="{00000000-0010-0000-0800-000013000000}" name="Data Pagamento" dataDxfId="29" totalsRowDxfId="28"/>
    <tableColumn id="20" xr3:uid="{00000000-0010-0000-0800-000014000000}" name="Importo pagamento" totalsRowFunction="sum" dataDxfId="27" totalsRowDxfId="26" dataCellStyle="Valuta"/>
    <tableColumn id="21" xr3:uid="{00000000-0010-0000-0800-000015000000}" name="Codice Evento" dataDxfId="25" totalsRowDxfId="24"/>
    <tableColumn id="22" xr3:uid="{00000000-0010-0000-0800-000016000000}" name="Numero Comunicazione Evento" dataDxfId="23" totalsRowDxfId="22"/>
    <tableColumn id="23" xr3:uid="{00000000-0010-0000-0800-000017000000}" name="Modalità" dataDxfId="21" totalsRowDxfId="20" dataCellStyle="Valuta"/>
    <tableColumn id="24" xr3:uid="{00000000-0010-0000-0800-000018000000}" name="Uscita_x000a_CCD****" dataDxfId="19" totalsRowDxfId="18" dataCellStyle="Valuta"/>
    <tableColumn id="25" xr3:uid="{00000000-0010-0000-0800-000019000000}" name="Ammesso" totalsRowFunction="sum" dataDxfId="17" totalsRowDxfId="16" dataCellStyle="Valuta"/>
    <tableColumn id="26" xr3:uid="{00000000-0010-0000-0800-00001A000000}" name="Non ammesso" totalsRowFunction="sum" dataDxfId="15" totalsRowDxfId="14" dataCellStyle="Valuta"/>
    <tableColumn id="27" xr3:uid="{00000000-0010-0000-0800-00001B000000}" name="NOTE" dataDxfId="13" totalsRowDxfId="12"/>
  </tableColumns>
  <tableStyleInfo name="TableStyleLight15"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spPr>
      <a:bodyPr rtlCol="0"/>
      <a:lstStyle>
        <a:defPPr algn="ctr">
          <a:defRPr/>
        </a:defPPr>
      </a:lst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40" dT="2019-03-07T15:19:55.03" personId="{CD8DDB5B-0F2C-48A9-8DD9-9E0B4A31A704}" id="{8D2D5BA0-3EDE-4711-A55B-A936B2F0A3B1}">
    <text xml:space="preserve">Inserire il valore come indicato nella Determina o decreto di approvazione della modifica annuale del PO
</text>
  </threadedComment>
</ThreadedComments>
</file>

<file path=xl/threadedComments/threadedComment2.xml><?xml version="1.0" encoding="utf-8"?>
<ThreadedComments xmlns="http://schemas.microsoft.com/office/spreadsheetml/2018/threadedcomments" xmlns:x="http://schemas.openxmlformats.org/spreadsheetml/2006/main">
  <threadedComment ref="E21" dT="2019-03-07T15:20:50.75" personId="{CD8DDB5B-0F2C-48A9-8DD9-9E0B4A31A704}" id="{7794BF55-C987-4CEB-85F9-3718229866DA}">
    <text xml:space="preserve">CAMPO CALCOLATO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 Id="rId4" Type="http://schemas.microsoft.com/office/2017/10/relationships/threadedComment" Target="../threadedComments/threadedComment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7.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showGridLines="0" zoomScaleNormal="100" workbookViewId="0">
      <selection activeCell="L3" sqref="L3"/>
    </sheetView>
  </sheetViews>
  <sheetFormatPr defaultColWidth="11.42578125" defaultRowHeight="12.75" x14ac:dyDescent="0.2"/>
  <cols>
    <col min="1" max="1" width="14.42578125" style="1" bestFit="1" customWidth="1"/>
    <col min="2" max="2" width="21" style="1" customWidth="1"/>
    <col min="3" max="3" width="25.28515625" style="1" customWidth="1"/>
    <col min="4" max="4" width="4.42578125" style="1" bestFit="1" customWidth="1"/>
    <col min="5" max="5" width="31.28515625" style="1" customWidth="1"/>
    <col min="6" max="6" width="4.140625" style="1" customWidth="1"/>
    <col min="7" max="7" width="8.7109375" style="1" customWidth="1"/>
    <col min="8" max="8" width="24.85546875" style="1" customWidth="1"/>
    <col min="9" max="9" width="1" style="1" customWidth="1"/>
    <col min="10" max="10" width="19.42578125" style="1" customWidth="1"/>
    <col min="11" max="11" width="7.140625" style="1" customWidth="1"/>
    <col min="12" max="12" width="15.7109375" style="1" customWidth="1"/>
    <col min="13" max="16384" width="11.42578125" style="1"/>
  </cols>
  <sheetData>
    <row r="1" spans="1:12" s="3" customFormat="1" ht="33.75" customHeight="1" x14ac:dyDescent="0.3">
      <c r="A1" s="635" t="s">
        <v>0</v>
      </c>
      <c r="B1" s="635"/>
      <c r="C1" s="635"/>
      <c r="D1" s="635"/>
      <c r="E1" s="635"/>
      <c r="F1" s="635"/>
      <c r="G1" s="635"/>
      <c r="H1" s="635"/>
      <c r="I1" s="635"/>
      <c r="J1" s="635"/>
      <c r="K1" s="635"/>
      <c r="L1" s="635"/>
    </row>
    <row r="2" spans="1:12" s="4" customFormat="1" ht="12.75" customHeight="1" x14ac:dyDescent="0.2"/>
    <row r="3" spans="1:12" s="4" customFormat="1" ht="30" customHeight="1" x14ac:dyDescent="0.2">
      <c r="A3" s="5" t="s">
        <v>1</v>
      </c>
      <c r="B3" s="636" t="s">
        <v>391</v>
      </c>
      <c r="C3" s="637"/>
      <c r="E3" s="638" t="s">
        <v>2</v>
      </c>
      <c r="F3" s="638"/>
      <c r="G3" s="635"/>
      <c r="H3" s="639"/>
      <c r="I3" s="639"/>
      <c r="K3" s="5"/>
      <c r="L3" s="6"/>
    </row>
    <row r="4" spans="1:12" s="4" customFormat="1" ht="15.75" customHeight="1" x14ac:dyDescent="0.3">
      <c r="A4" s="5"/>
      <c r="B4" s="5"/>
      <c r="E4" s="5"/>
      <c r="F4" s="5"/>
      <c r="G4" s="7" t="s">
        <v>4</v>
      </c>
      <c r="H4" s="8"/>
      <c r="I4" s="8"/>
      <c r="J4" s="7" t="s">
        <v>5</v>
      </c>
      <c r="K4" s="5"/>
      <c r="L4" s="5"/>
    </row>
    <row r="5" spans="1:12" s="4" customFormat="1" ht="22.5" customHeight="1" x14ac:dyDescent="0.2">
      <c r="A5" s="5" t="s">
        <v>6</v>
      </c>
      <c r="B5" s="9"/>
      <c r="C5" s="10" t="s">
        <v>7</v>
      </c>
      <c r="E5" s="640" t="s">
        <v>361</v>
      </c>
      <c r="F5" s="11"/>
      <c r="G5" s="641"/>
      <c r="H5" s="641"/>
      <c r="I5" s="12"/>
      <c r="J5" s="641"/>
      <c r="K5" s="641"/>
      <c r="L5" s="641"/>
    </row>
    <row r="6" spans="1:12" s="4" customFormat="1" ht="5.25" customHeight="1" x14ac:dyDescent="0.2">
      <c r="A6" s="5"/>
      <c r="B6" s="5"/>
      <c r="E6" s="640"/>
      <c r="F6" s="11"/>
      <c r="G6" s="13"/>
      <c r="H6" s="13"/>
      <c r="I6" s="13"/>
      <c r="J6" s="13"/>
      <c r="K6" s="13"/>
      <c r="L6" s="13"/>
    </row>
    <row r="7" spans="1:12" s="4" customFormat="1" ht="22.5" customHeight="1" x14ac:dyDescent="0.2">
      <c r="B7" s="5"/>
      <c r="E7" s="640"/>
      <c r="F7" s="11"/>
      <c r="G7" s="641"/>
      <c r="H7" s="641"/>
      <c r="I7" s="13"/>
      <c r="J7" s="641"/>
      <c r="K7" s="641"/>
      <c r="L7" s="641"/>
    </row>
    <row r="8" spans="1:12" s="4" customFormat="1" ht="9" customHeight="1" x14ac:dyDescent="0.2">
      <c r="B8" s="5"/>
      <c r="E8" s="11"/>
      <c r="F8" s="11"/>
      <c r="G8" s="14"/>
      <c r="H8" s="14"/>
      <c r="I8" s="5"/>
      <c r="J8" s="15"/>
      <c r="K8" s="15"/>
      <c r="L8" s="14"/>
    </row>
    <row r="9" spans="1:12" s="16" customFormat="1" ht="18.75" customHeight="1" x14ac:dyDescent="0.2">
      <c r="A9" s="634" t="s">
        <v>362</v>
      </c>
      <c r="B9" s="634"/>
      <c r="C9" s="634"/>
      <c r="D9" s="634"/>
      <c r="E9" s="634"/>
      <c r="F9" s="634"/>
      <c r="G9" s="634"/>
      <c r="H9" s="634"/>
      <c r="I9" s="634"/>
      <c r="J9" s="634"/>
      <c r="K9" s="634"/>
      <c r="L9" s="634"/>
    </row>
    <row r="10" spans="1:12" s="16" customFormat="1" ht="20.25" customHeight="1" x14ac:dyDescent="0.2">
      <c r="A10" s="634" t="s">
        <v>392</v>
      </c>
      <c r="B10" s="634"/>
      <c r="C10" s="634"/>
      <c r="D10" s="634"/>
      <c r="E10" s="634"/>
      <c r="F10" s="634"/>
      <c r="G10" s="634"/>
      <c r="H10" s="634"/>
      <c r="I10" s="634"/>
      <c r="J10" s="634"/>
      <c r="K10" s="634"/>
      <c r="L10" s="634"/>
    </row>
    <row r="11" spans="1:12" s="16" customFormat="1" ht="24.75" customHeight="1" x14ac:dyDescent="0.2">
      <c r="A11" s="642" t="s">
        <v>363</v>
      </c>
      <c r="B11" s="642"/>
      <c r="C11" s="642"/>
      <c r="D11" s="642"/>
      <c r="E11" s="642"/>
      <c r="F11" s="642"/>
      <c r="G11" s="642"/>
      <c r="H11" s="642"/>
      <c r="I11" s="642"/>
      <c r="J11" s="642"/>
      <c r="K11" s="642"/>
      <c r="L11" s="642"/>
    </row>
    <row r="12" spans="1:12" s="16" customFormat="1" ht="39" customHeight="1" x14ac:dyDescent="0.2">
      <c r="A12" s="643" t="s">
        <v>364</v>
      </c>
      <c r="B12" s="643"/>
      <c r="C12" s="643"/>
      <c r="D12" s="643"/>
      <c r="E12" s="643"/>
      <c r="F12" s="643"/>
      <c r="G12" s="643"/>
      <c r="H12" s="643"/>
      <c r="I12" s="643"/>
      <c r="J12" s="643"/>
      <c r="K12" s="643"/>
      <c r="L12" s="643"/>
    </row>
    <row r="13" spans="1:12" s="16" customFormat="1" ht="32.25" customHeight="1" x14ac:dyDescent="0.2">
      <c r="A13" s="634" t="s">
        <v>365</v>
      </c>
      <c r="B13" s="634"/>
      <c r="C13" s="634"/>
      <c r="D13" s="634"/>
      <c r="E13" s="634"/>
      <c r="F13" s="634"/>
      <c r="G13" s="634"/>
      <c r="H13" s="634"/>
      <c r="I13" s="634"/>
      <c r="J13" s="634"/>
      <c r="K13" s="634"/>
      <c r="L13" s="634"/>
    </row>
    <row r="14" spans="1:12" s="21" customFormat="1" ht="21.75" customHeight="1" x14ac:dyDescent="0.2">
      <c r="A14" s="17" t="s">
        <v>366</v>
      </c>
      <c r="B14" s="17"/>
      <c r="C14" s="17"/>
      <c r="D14" s="18"/>
      <c r="E14" s="19" t="s">
        <v>8</v>
      </c>
      <c r="F14" s="20"/>
      <c r="G14" s="17"/>
      <c r="H14" s="17" t="s">
        <v>9</v>
      </c>
      <c r="I14" s="17"/>
      <c r="J14" s="17"/>
      <c r="K14" s="17"/>
      <c r="L14" s="17"/>
    </row>
    <row r="15" spans="1:12" s="4" customFormat="1" ht="15.75" customHeight="1" thickBot="1" x14ac:dyDescent="0.25">
      <c r="B15" s="5"/>
      <c r="C15" s="10" t="s">
        <v>10</v>
      </c>
      <c r="E15" s="22"/>
      <c r="F15" s="22"/>
      <c r="G15" s="2"/>
      <c r="H15" s="2" t="s">
        <v>11</v>
      </c>
      <c r="I15" s="5"/>
      <c r="J15" s="644" t="s">
        <v>12</v>
      </c>
      <c r="K15" s="644"/>
      <c r="L15" s="2"/>
    </row>
    <row r="16" spans="1:12" s="3" customFormat="1" ht="21" customHeight="1" thickBot="1" x14ac:dyDescent="0.35">
      <c r="A16" s="645" t="s">
        <v>13</v>
      </c>
      <c r="B16" s="645"/>
      <c r="C16" s="646"/>
      <c r="D16" s="646"/>
      <c r="E16" s="646"/>
      <c r="F16" s="646"/>
      <c r="G16" s="646"/>
      <c r="H16" s="647"/>
      <c r="I16" s="647"/>
      <c r="J16" s="648"/>
      <c r="K16" s="648"/>
    </row>
    <row r="17" spans="1:12" s="3" customFormat="1" ht="21" customHeight="1" thickBot="1" x14ac:dyDescent="0.35">
      <c r="A17" s="645"/>
      <c r="B17" s="645"/>
      <c r="C17" s="646"/>
      <c r="D17" s="646"/>
      <c r="E17" s="646"/>
      <c r="F17" s="646"/>
      <c r="G17" s="646"/>
      <c r="H17" s="649"/>
      <c r="I17" s="649"/>
      <c r="J17" s="650"/>
      <c r="K17" s="650"/>
    </row>
    <row r="18" spans="1:12" s="4" customFormat="1" ht="13.5" customHeight="1" x14ac:dyDescent="0.2">
      <c r="A18" s="5"/>
      <c r="B18" s="5"/>
      <c r="C18" s="5"/>
      <c r="D18" s="2"/>
      <c r="E18" s="2"/>
      <c r="F18" s="2"/>
      <c r="G18" s="5"/>
      <c r="H18" s="2" t="s">
        <v>14</v>
      </c>
      <c r="I18" s="2"/>
      <c r="J18" s="651" t="s">
        <v>15</v>
      </c>
      <c r="K18" s="651"/>
      <c r="L18" s="2"/>
    </row>
    <row r="19" spans="1:12" s="4" customFormat="1" ht="13.5" customHeight="1" x14ac:dyDescent="0.2">
      <c r="A19" s="5"/>
      <c r="B19" s="5"/>
      <c r="C19" s="23" t="s">
        <v>16</v>
      </c>
      <c r="D19" s="2"/>
      <c r="E19" s="5"/>
      <c r="F19" s="5"/>
      <c r="G19" s="2"/>
      <c r="H19" s="2"/>
      <c r="I19" s="2"/>
      <c r="J19" s="2"/>
      <c r="K19" s="2"/>
      <c r="L19" s="2"/>
    </row>
    <row r="20" spans="1:12" s="4" customFormat="1" ht="20.100000000000001" customHeight="1" x14ac:dyDescent="0.2">
      <c r="A20" s="5"/>
      <c r="B20" s="5"/>
      <c r="C20" s="653"/>
      <c r="D20" s="654"/>
      <c r="E20" s="654"/>
      <c r="F20" s="655"/>
      <c r="G20" s="652"/>
      <c r="H20" s="652"/>
      <c r="I20" s="652"/>
      <c r="J20" s="652"/>
      <c r="K20" s="652"/>
      <c r="L20" s="2"/>
    </row>
    <row r="21" spans="1:12" s="4" customFormat="1" ht="13.5" customHeight="1" x14ac:dyDescent="0.2">
      <c r="A21" s="5"/>
      <c r="B21" s="5"/>
      <c r="C21" s="24" t="s">
        <v>17</v>
      </c>
      <c r="D21" s="2"/>
      <c r="E21" s="2"/>
      <c r="F21" s="2"/>
      <c r="G21" s="24" t="s">
        <v>18</v>
      </c>
      <c r="H21" s="2"/>
      <c r="I21" s="2"/>
      <c r="J21" s="2"/>
      <c r="K21" s="2"/>
      <c r="L21" s="2"/>
    </row>
    <row r="22" spans="1:12" s="4" customFormat="1" ht="5.0999999999999996" customHeight="1" x14ac:dyDescent="0.2">
      <c r="A22" s="5"/>
      <c r="B22" s="5"/>
      <c r="C22" s="24"/>
      <c r="D22" s="2"/>
      <c r="E22" s="2"/>
      <c r="F22" s="2"/>
      <c r="G22" s="24"/>
      <c r="H22" s="2"/>
      <c r="I22" s="2"/>
      <c r="J22" s="2"/>
      <c r="K22" s="2"/>
      <c r="L22" s="2"/>
    </row>
    <row r="23" spans="1:12" s="4" customFormat="1" ht="17.100000000000001" customHeight="1" thickBot="1" x14ac:dyDescent="0.25">
      <c r="A23" s="5"/>
      <c r="B23" s="5"/>
      <c r="C23" s="10" t="s">
        <v>10</v>
      </c>
      <c r="E23" s="22"/>
      <c r="F23" s="22"/>
      <c r="G23" s="2"/>
      <c r="H23" s="2" t="s">
        <v>11</v>
      </c>
      <c r="I23" s="5"/>
      <c r="J23" s="644" t="s">
        <v>12</v>
      </c>
      <c r="K23" s="644"/>
      <c r="L23" s="2"/>
    </row>
    <row r="24" spans="1:12" s="4" customFormat="1" ht="21" customHeight="1" thickBot="1" x14ac:dyDescent="0.25">
      <c r="A24" s="645" t="s">
        <v>19</v>
      </c>
      <c r="B24" s="645"/>
      <c r="C24" s="646"/>
      <c r="D24" s="646"/>
      <c r="E24" s="646"/>
      <c r="F24" s="646"/>
      <c r="G24" s="646"/>
      <c r="H24" s="647"/>
      <c r="I24" s="647"/>
      <c r="J24" s="648"/>
      <c r="K24" s="648"/>
      <c r="L24" s="2"/>
    </row>
    <row r="25" spans="1:12" s="4" customFormat="1" ht="20.100000000000001" customHeight="1" thickBot="1" x14ac:dyDescent="0.25">
      <c r="A25" s="645"/>
      <c r="B25" s="645"/>
      <c r="C25" s="646"/>
      <c r="D25" s="646"/>
      <c r="E25" s="646"/>
      <c r="F25" s="646"/>
      <c r="G25" s="646"/>
      <c r="H25" s="649"/>
      <c r="I25" s="649"/>
      <c r="J25" s="650"/>
      <c r="K25" s="650"/>
      <c r="L25" s="2"/>
    </row>
    <row r="26" spans="1:12" s="4" customFormat="1" ht="13.5" customHeight="1" x14ac:dyDescent="0.2">
      <c r="B26" s="5"/>
      <c r="C26" s="5"/>
      <c r="D26" s="2"/>
      <c r="E26" s="2"/>
      <c r="F26" s="2"/>
      <c r="G26" s="5"/>
      <c r="H26" s="2" t="s">
        <v>14</v>
      </c>
      <c r="I26" s="2"/>
      <c r="J26" s="651" t="s">
        <v>15</v>
      </c>
      <c r="K26" s="651"/>
      <c r="L26" s="2"/>
    </row>
    <row r="27" spans="1:12" s="3" customFormat="1" ht="5.25" customHeight="1" thickBot="1" x14ac:dyDescent="0.35">
      <c r="A27" s="25"/>
      <c r="B27" s="25"/>
      <c r="C27" s="25"/>
      <c r="D27" s="25"/>
      <c r="E27" s="25"/>
      <c r="F27" s="25"/>
      <c r="G27" s="25"/>
      <c r="H27" s="25"/>
      <c r="I27" s="25"/>
      <c r="J27" s="25"/>
      <c r="K27" s="25"/>
      <c r="L27" s="25"/>
    </row>
    <row r="28" spans="1:12" s="3" customFormat="1" ht="27" customHeight="1" x14ac:dyDescent="0.3">
      <c r="A28" s="659" t="s">
        <v>20</v>
      </c>
      <c r="B28" s="660"/>
      <c r="C28" s="660"/>
      <c r="D28" s="660"/>
      <c r="E28" s="660"/>
      <c r="F28" s="26"/>
      <c r="G28" s="661"/>
      <c r="H28" s="661"/>
      <c r="I28" s="661"/>
      <c r="J28" s="661"/>
      <c r="K28" s="27"/>
      <c r="L28" s="28"/>
    </row>
    <row r="29" spans="1:12" s="3" customFormat="1" ht="24.75" customHeight="1" x14ac:dyDescent="0.3">
      <c r="A29" s="29" t="s">
        <v>21</v>
      </c>
      <c r="B29" s="662"/>
      <c r="C29" s="662"/>
      <c r="D29" s="30" t="s">
        <v>22</v>
      </c>
      <c r="E29" s="31"/>
      <c r="F29" s="32"/>
      <c r="G29" s="30" t="s">
        <v>23</v>
      </c>
      <c r="H29" s="33"/>
      <c r="I29" s="34"/>
      <c r="J29" s="34"/>
      <c r="K29" s="34"/>
      <c r="L29" s="35"/>
    </row>
    <row r="30" spans="1:12" s="3" customFormat="1" ht="33" customHeight="1" x14ac:dyDescent="0.3">
      <c r="A30" s="663" t="s">
        <v>24</v>
      </c>
      <c r="B30" s="664"/>
      <c r="C30" s="664"/>
      <c r="D30" s="665" t="s">
        <v>25</v>
      </c>
      <c r="E30" s="665"/>
      <c r="F30" s="665"/>
      <c r="G30" s="665"/>
      <c r="H30" s="36" t="s">
        <v>26</v>
      </c>
      <c r="I30" s="34"/>
      <c r="J30" s="37"/>
      <c r="K30" s="34"/>
      <c r="L30" s="35"/>
    </row>
    <row r="31" spans="1:12" s="3" customFormat="1" ht="27" customHeight="1" x14ac:dyDescent="0.3">
      <c r="A31" s="38" t="s">
        <v>27</v>
      </c>
      <c r="B31" s="656"/>
      <c r="C31" s="656"/>
      <c r="D31" s="39"/>
      <c r="E31" s="40"/>
      <c r="F31" s="40"/>
      <c r="G31" s="36" t="s">
        <v>23</v>
      </c>
      <c r="H31" s="41"/>
      <c r="I31" s="34"/>
      <c r="J31" s="34"/>
      <c r="K31" s="34"/>
      <c r="L31" s="35"/>
    </row>
    <row r="32" spans="1:12" s="3" customFormat="1" ht="6.75" customHeight="1" thickBot="1" x14ac:dyDescent="0.35">
      <c r="A32" s="42"/>
      <c r="B32" s="43"/>
      <c r="C32" s="43"/>
      <c r="D32" s="43"/>
      <c r="E32" s="43"/>
      <c r="F32" s="43"/>
      <c r="G32" s="43"/>
      <c r="H32" s="43"/>
      <c r="I32" s="43"/>
      <c r="J32" s="43"/>
      <c r="K32" s="43"/>
      <c r="L32" s="44"/>
    </row>
    <row r="33" spans="1:12" s="3" customFormat="1" ht="13.5" customHeight="1" x14ac:dyDescent="0.3">
      <c r="A33" s="45"/>
      <c r="B33" s="46" t="s">
        <v>361</v>
      </c>
      <c r="C33" s="47"/>
      <c r="D33" s="47"/>
      <c r="E33" s="40"/>
      <c r="F33" s="40"/>
      <c r="G33" s="40"/>
      <c r="H33" s="47"/>
      <c r="I33" s="40"/>
      <c r="J33" s="657" t="s">
        <v>29</v>
      </c>
      <c r="K33" s="657"/>
      <c r="L33" s="48"/>
    </row>
    <row r="34" spans="1:12" s="3" customFormat="1" ht="16.5" x14ac:dyDescent="0.3">
      <c r="A34" s="45"/>
      <c r="B34" s="40"/>
      <c r="C34" s="40"/>
      <c r="D34" s="40"/>
      <c r="E34" s="40"/>
      <c r="F34" s="40"/>
      <c r="G34" s="40"/>
      <c r="H34" s="40"/>
      <c r="I34" s="40"/>
      <c r="J34" s="40"/>
      <c r="K34" s="40"/>
      <c r="L34" s="49"/>
    </row>
    <row r="35" spans="1:12" s="3" customFormat="1" ht="16.5" customHeight="1" x14ac:dyDescent="0.3">
      <c r="A35" s="45"/>
      <c r="B35" s="50"/>
      <c r="C35" s="658"/>
      <c r="D35" s="658"/>
      <c r="E35" s="658"/>
      <c r="F35" s="658"/>
      <c r="G35" s="658"/>
      <c r="H35" s="658"/>
      <c r="I35" s="658"/>
      <c r="J35" s="51"/>
      <c r="K35" s="51"/>
      <c r="L35" s="48"/>
    </row>
    <row r="36" spans="1:12" s="3" customFormat="1" ht="7.5" customHeight="1" thickBot="1" x14ac:dyDescent="0.35">
      <c r="A36" s="52"/>
      <c r="B36" s="53"/>
      <c r="C36" s="53"/>
      <c r="D36" s="53"/>
      <c r="E36" s="53"/>
      <c r="F36" s="53"/>
      <c r="G36" s="53"/>
      <c r="H36" s="53"/>
      <c r="I36" s="53"/>
      <c r="J36" s="53"/>
      <c r="K36" s="53"/>
      <c r="L36" s="54"/>
    </row>
    <row r="37" spans="1:12" s="3" customFormat="1" ht="16.5" x14ac:dyDescent="0.3"/>
    <row r="38" spans="1:12" s="3" customFormat="1" ht="16.5" x14ac:dyDescent="0.3"/>
    <row r="39" spans="1:12" s="3" customFormat="1" ht="16.5" x14ac:dyDescent="0.3"/>
    <row r="40" spans="1:12" s="3" customFormat="1" ht="16.5" x14ac:dyDescent="0.3"/>
    <row r="41" spans="1:12" s="3" customFormat="1" ht="16.5" x14ac:dyDescent="0.3"/>
    <row r="42" spans="1:12" s="3" customFormat="1" ht="16.5" x14ac:dyDescent="0.3"/>
  </sheetData>
  <mergeCells count="40">
    <mergeCell ref="B31:C31"/>
    <mergeCell ref="J33:K33"/>
    <mergeCell ref="C35:I35"/>
    <mergeCell ref="J26:K26"/>
    <mergeCell ref="A28:E28"/>
    <mergeCell ref="G28:J28"/>
    <mergeCell ref="B29:C29"/>
    <mergeCell ref="A30:C30"/>
    <mergeCell ref="D30:G30"/>
    <mergeCell ref="J18:K18"/>
    <mergeCell ref="G20:K20"/>
    <mergeCell ref="J23:K23"/>
    <mergeCell ref="A24:B25"/>
    <mergeCell ref="C24:G25"/>
    <mergeCell ref="H24:I24"/>
    <mergeCell ref="J24:K24"/>
    <mergeCell ref="H25:I25"/>
    <mergeCell ref="J25:K25"/>
    <mergeCell ref="C20:F20"/>
    <mergeCell ref="J15:K15"/>
    <mergeCell ref="A16:B17"/>
    <mergeCell ref="C16:G17"/>
    <mergeCell ref="H16:I16"/>
    <mergeCell ref="J16:K16"/>
    <mergeCell ref="H17:I17"/>
    <mergeCell ref="J17:K17"/>
    <mergeCell ref="A13:L13"/>
    <mergeCell ref="A1:L1"/>
    <mergeCell ref="B3:C3"/>
    <mergeCell ref="E3:G3"/>
    <mergeCell ref="H3:I3"/>
    <mergeCell ref="E5:E7"/>
    <mergeCell ref="G5:H5"/>
    <mergeCell ref="J5:L5"/>
    <mergeCell ref="G7:H7"/>
    <mergeCell ref="J7:L7"/>
    <mergeCell ref="A9:L9"/>
    <mergeCell ref="A10:L10"/>
    <mergeCell ref="A11:L11"/>
    <mergeCell ref="A12:L12"/>
  </mergeCells>
  <phoneticPr fontId="2" type="noConversion"/>
  <printOptions horizontalCentered="1" verticalCentered="1"/>
  <pageMargins left="0.23622047244094491" right="0.23622047244094491" top="0.47244094488188981" bottom="0.43307086614173229" header="0.27559055118110237" footer="0.23622047244094491"/>
  <pageSetup paperSize="9" scale="79" firstPageNumber="0" orientation="landscape" horizontalDpi="300" verticalDpi="300" r:id="rId1"/>
  <headerFooter alignWithMargins="0">
    <oddFooter>Pagina &amp;P di &amp;N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51"/>
  <sheetViews>
    <sheetView showGridLines="0" tabSelected="1" topLeftCell="A28" zoomScale="85" zoomScaleNormal="85" workbookViewId="0">
      <selection activeCell="K1" sqref="K1"/>
    </sheetView>
  </sheetViews>
  <sheetFormatPr defaultColWidth="11" defaultRowHeight="16.5" x14ac:dyDescent="0.3"/>
  <cols>
    <col min="1" max="1" width="3.140625" style="70" customWidth="1"/>
    <col min="2" max="2" width="17.7109375" style="70" customWidth="1"/>
    <col min="3" max="3" width="6" style="357" customWidth="1"/>
    <col min="4" max="4" width="42.140625" style="358" customWidth="1"/>
    <col min="5" max="5" width="4.42578125" style="359" customWidth="1"/>
    <col min="6" max="6" width="39.28515625" style="70" customWidth="1"/>
    <col min="7" max="7" width="11.42578125" style="70" bestFit="1" customWidth="1"/>
    <col min="8" max="8" width="24.28515625" style="70" customWidth="1"/>
    <col min="9" max="9" width="23.85546875" style="70" customWidth="1"/>
    <col min="10" max="10" width="25.85546875" style="70" customWidth="1"/>
    <col min="11" max="11" width="23" style="70" bestFit="1" customWidth="1"/>
    <col min="12" max="12" width="21.7109375" style="70" customWidth="1"/>
    <col min="13" max="21" width="9.140625" style="70"/>
    <col min="22" max="24" width="11" style="70" customWidth="1"/>
    <col min="25" max="16384" width="11" style="70"/>
  </cols>
  <sheetData>
    <row r="1" spans="1:22" s="349" customFormat="1" ht="23.1" customHeight="1" x14ac:dyDescent="0.2">
      <c r="A1" s="843" t="s">
        <v>170</v>
      </c>
      <c r="B1" s="843"/>
      <c r="C1" s="843"/>
      <c r="D1" s="843"/>
      <c r="E1" s="843"/>
      <c r="F1" s="843"/>
      <c r="G1" s="843"/>
      <c r="H1" s="843"/>
      <c r="I1" s="843"/>
      <c r="J1" s="843"/>
      <c r="K1" s="343"/>
      <c r="L1" s="344"/>
      <c r="M1" s="344"/>
      <c r="N1" s="344"/>
      <c r="O1" s="344"/>
      <c r="P1" s="344"/>
      <c r="Q1" s="344"/>
      <c r="R1" s="344"/>
      <c r="S1" s="344"/>
      <c r="T1" s="344"/>
      <c r="U1" s="344"/>
    </row>
    <row r="2" spans="1:22" ht="20.25" customHeight="1" x14ac:dyDescent="0.3">
      <c r="A2" s="346"/>
      <c r="B2" s="346"/>
      <c r="C2" s="70"/>
      <c r="D2" s="70"/>
      <c r="E2" s="70"/>
      <c r="G2" s="346"/>
      <c r="H2" s="346"/>
      <c r="I2" s="346"/>
      <c r="K2" s="347"/>
      <c r="L2" s="346"/>
      <c r="M2" s="346"/>
      <c r="N2" s="346"/>
      <c r="O2" s="346"/>
      <c r="P2" s="346"/>
      <c r="Q2" s="346"/>
      <c r="R2" s="346"/>
      <c r="S2" s="346"/>
      <c r="T2" s="346"/>
      <c r="U2" s="346"/>
      <c r="V2" s="346"/>
    </row>
    <row r="3" spans="1:22" s="349" customFormat="1" ht="29.1" customHeight="1" x14ac:dyDescent="0.2">
      <c r="A3" s="850" t="s">
        <v>30</v>
      </c>
      <c r="B3" s="850"/>
      <c r="C3" s="850"/>
      <c r="D3" s="350" t="str">
        <f>g_codice_verbale</f>
        <v>Inserire l'ID della domanda di aiuto di SiSco e la data di inizio delle operazioni di controllo</v>
      </c>
      <c r="E3" s="265"/>
      <c r="F3" s="351"/>
      <c r="G3" s="351"/>
      <c r="J3" s="343" t="s">
        <v>105</v>
      </c>
      <c r="K3" s="352">
        <f>g_codice_IT_op</f>
        <v>0</v>
      </c>
      <c r="M3" s="264"/>
      <c r="N3" s="264"/>
      <c r="O3" s="264"/>
      <c r="P3" s="264"/>
      <c r="Q3" s="121"/>
    </row>
    <row r="4" spans="1:22" ht="9" customHeight="1" x14ac:dyDescent="0.3">
      <c r="C4" s="70"/>
      <c r="D4" s="70"/>
      <c r="E4" s="70"/>
      <c r="F4" s="353"/>
      <c r="G4" s="354"/>
      <c r="H4" s="354"/>
      <c r="K4" s="354"/>
      <c r="L4" s="354"/>
      <c r="M4" s="270"/>
      <c r="N4" s="354"/>
      <c r="O4" s="354"/>
      <c r="P4" s="354"/>
      <c r="Q4" s="355"/>
    </row>
    <row r="5" spans="1:22" ht="29.1" customHeight="1" x14ac:dyDescent="0.3">
      <c r="B5" s="351"/>
      <c r="C5" s="356"/>
      <c r="D5" s="356"/>
      <c r="E5" s="70"/>
      <c r="F5" s="349"/>
      <c r="J5" s="343" t="s">
        <v>107</v>
      </c>
      <c r="K5" s="352">
        <f>g_annualita</f>
        <v>0</v>
      </c>
      <c r="M5" s="270"/>
      <c r="N5" s="302"/>
      <c r="O5" s="302"/>
      <c r="P5" s="302"/>
      <c r="Q5" s="355"/>
    </row>
    <row r="6" spans="1:22" ht="25.5" customHeight="1" thickBot="1" x14ac:dyDescent="0.35"/>
    <row r="7" spans="1:22" s="121" customFormat="1" ht="96" customHeight="1" thickBot="1" x14ac:dyDescent="0.25">
      <c r="A7" s="847" t="s">
        <v>384</v>
      </c>
      <c r="B7" s="848"/>
      <c r="C7" s="849" t="s">
        <v>171</v>
      </c>
      <c r="D7" s="848"/>
      <c r="E7" s="849" t="s">
        <v>383</v>
      </c>
      <c r="F7" s="848"/>
      <c r="G7" s="360" t="s">
        <v>172</v>
      </c>
      <c r="H7" s="361" t="s">
        <v>173</v>
      </c>
      <c r="I7" s="362" t="s">
        <v>174</v>
      </c>
      <c r="J7" s="363" t="s">
        <v>175</v>
      </c>
      <c r="K7" s="364"/>
    </row>
    <row r="8" spans="1:22" s="121" customFormat="1" ht="36" customHeight="1" thickBot="1" x14ac:dyDescent="0.25">
      <c r="A8" s="842" t="s">
        <v>176</v>
      </c>
      <c r="B8" s="816"/>
      <c r="C8" s="816"/>
      <c r="D8" s="816"/>
      <c r="E8" s="816"/>
      <c r="F8" s="816"/>
      <c r="G8" s="816"/>
      <c r="H8" s="365">
        <f>H10+H42+H54+H90+H101+H119+H143</f>
        <v>0</v>
      </c>
      <c r="I8" s="366">
        <f>I10+I42+I54+I90+I101+I119+I143</f>
        <v>0</v>
      </c>
      <c r="J8" s="367">
        <f>J10+J42+J54+J90+J101+J119+J143</f>
        <v>0</v>
      </c>
      <c r="K8" s="368"/>
    </row>
    <row r="9" spans="1:22" s="121" customFormat="1" ht="15.75" customHeight="1" thickBot="1" x14ac:dyDescent="0.25">
      <c r="A9" s="369"/>
      <c r="B9" s="369"/>
      <c r="C9" s="370"/>
      <c r="D9" s="369"/>
      <c r="E9" s="369"/>
      <c r="F9" s="369"/>
      <c r="G9" s="369"/>
      <c r="H9" s="371"/>
      <c r="I9" s="371"/>
      <c r="J9" s="371"/>
      <c r="K9" s="364"/>
    </row>
    <row r="10" spans="1:22" s="121" customFormat="1" ht="35.25" customHeight="1" thickBot="1" x14ac:dyDescent="0.25">
      <c r="A10" s="842" t="s">
        <v>177</v>
      </c>
      <c r="B10" s="816"/>
      <c r="C10" s="816"/>
      <c r="D10" s="816"/>
      <c r="E10" s="816"/>
      <c r="F10" s="816"/>
      <c r="G10" s="816"/>
      <c r="H10" s="365">
        <f>+H12</f>
        <v>0</v>
      </c>
      <c r="I10" s="366">
        <f t="shared" ref="I10:J10" si="0">+I12</f>
        <v>0</v>
      </c>
      <c r="J10" s="367">
        <f t="shared" si="0"/>
        <v>0</v>
      </c>
      <c r="K10" s="368"/>
    </row>
    <row r="11" spans="1:22" s="121" customFormat="1" ht="101.1" customHeight="1" thickBot="1" x14ac:dyDescent="0.25">
      <c r="A11" s="769" t="s">
        <v>384</v>
      </c>
      <c r="B11" s="770"/>
      <c r="C11" s="769" t="s">
        <v>171</v>
      </c>
      <c r="D11" s="770"/>
      <c r="E11" s="769" t="s">
        <v>383</v>
      </c>
      <c r="F11" s="770"/>
      <c r="G11" s="360" t="s">
        <v>172</v>
      </c>
      <c r="H11" s="361" t="s">
        <v>173</v>
      </c>
      <c r="I11" s="362" t="s">
        <v>174</v>
      </c>
      <c r="J11" s="363" t="s">
        <v>175</v>
      </c>
      <c r="K11" s="364"/>
    </row>
    <row r="12" spans="1:22" ht="17.25" thickBot="1" x14ac:dyDescent="0.35">
      <c r="A12" s="832">
        <v>1</v>
      </c>
      <c r="B12" s="835" t="str">
        <f>IF(C37&gt;0,C37/'ALLEGATO 1b'!J8,"")</f>
        <v/>
      </c>
      <c r="C12" s="810" t="s">
        <v>178</v>
      </c>
      <c r="D12" s="811"/>
      <c r="E12" s="811"/>
      <c r="F12" s="811"/>
      <c r="G12" s="811"/>
      <c r="H12" s="372">
        <f>SUM(H13:H40)</f>
        <v>0</v>
      </c>
      <c r="I12" s="366">
        <f>SUM(I13:I40)</f>
        <v>0</v>
      </c>
      <c r="J12" s="367">
        <f>SUM(J13:J40)</f>
        <v>0</v>
      </c>
      <c r="K12" s="373"/>
    </row>
    <row r="13" spans="1:22" ht="19.5" customHeight="1" x14ac:dyDescent="0.3">
      <c r="A13" s="833"/>
      <c r="B13" s="836"/>
      <c r="C13" s="838" t="s">
        <v>179</v>
      </c>
      <c r="D13" s="840" t="s">
        <v>180</v>
      </c>
      <c r="E13" s="851" t="s">
        <v>181</v>
      </c>
      <c r="F13" s="853" t="s">
        <v>182</v>
      </c>
      <c r="G13" s="374" t="s">
        <v>183</v>
      </c>
      <c r="H13" s="375">
        <v>0</v>
      </c>
      <c r="I13" s="376">
        <v>0</v>
      </c>
      <c r="J13" s="377">
        <v>0</v>
      </c>
      <c r="K13" s="844"/>
    </row>
    <row r="14" spans="1:22" ht="19.5" customHeight="1" x14ac:dyDescent="0.3">
      <c r="A14" s="833"/>
      <c r="B14" s="836"/>
      <c r="C14" s="838"/>
      <c r="D14" s="840"/>
      <c r="E14" s="851"/>
      <c r="F14" s="853"/>
      <c r="G14" s="378" t="s">
        <v>184</v>
      </c>
      <c r="H14" s="375">
        <v>0</v>
      </c>
      <c r="I14" s="376">
        <v>0</v>
      </c>
      <c r="J14" s="377">
        <v>0</v>
      </c>
      <c r="K14" s="844"/>
    </row>
    <row r="15" spans="1:22" ht="19.5" customHeight="1" x14ac:dyDescent="0.3">
      <c r="A15" s="833"/>
      <c r="B15" s="836"/>
      <c r="C15" s="838"/>
      <c r="D15" s="840"/>
      <c r="E15" s="851"/>
      <c r="F15" s="853"/>
      <c r="G15" s="374" t="s">
        <v>185</v>
      </c>
      <c r="H15" s="375">
        <v>0</v>
      </c>
      <c r="I15" s="376">
        <v>0</v>
      </c>
      <c r="J15" s="377">
        <v>0</v>
      </c>
      <c r="K15" s="844"/>
    </row>
    <row r="16" spans="1:22" ht="19.5" customHeight="1" x14ac:dyDescent="0.3">
      <c r="A16" s="833"/>
      <c r="B16" s="836"/>
      <c r="C16" s="838"/>
      <c r="D16" s="840"/>
      <c r="E16" s="851"/>
      <c r="F16" s="853"/>
      <c r="G16" s="378" t="s">
        <v>186</v>
      </c>
      <c r="H16" s="375">
        <v>0</v>
      </c>
      <c r="I16" s="376">
        <v>0</v>
      </c>
      <c r="J16" s="377">
        <v>0</v>
      </c>
      <c r="K16" s="844"/>
    </row>
    <row r="17" spans="1:11" ht="19.5" customHeight="1" x14ac:dyDescent="0.3">
      <c r="A17" s="833"/>
      <c r="B17" s="836"/>
      <c r="C17" s="838"/>
      <c r="D17" s="840"/>
      <c r="E17" s="851"/>
      <c r="F17" s="853"/>
      <c r="G17" s="374" t="s">
        <v>187</v>
      </c>
      <c r="H17" s="375">
        <v>0</v>
      </c>
      <c r="I17" s="376">
        <v>0</v>
      </c>
      <c r="J17" s="377">
        <v>0</v>
      </c>
      <c r="K17" s="844"/>
    </row>
    <row r="18" spans="1:11" ht="19.5" customHeight="1" x14ac:dyDescent="0.3">
      <c r="A18" s="833"/>
      <c r="B18" s="836"/>
      <c r="C18" s="838"/>
      <c r="D18" s="840"/>
      <c r="E18" s="851"/>
      <c r="F18" s="853"/>
      <c r="G18" s="378" t="s">
        <v>188</v>
      </c>
      <c r="H18" s="375">
        <v>0</v>
      </c>
      <c r="I18" s="376">
        <v>0</v>
      </c>
      <c r="J18" s="377">
        <v>0</v>
      </c>
      <c r="K18" s="844"/>
    </row>
    <row r="19" spans="1:11" ht="19.5" customHeight="1" x14ac:dyDescent="0.3">
      <c r="A19" s="833"/>
      <c r="B19" s="836"/>
      <c r="C19" s="838"/>
      <c r="D19" s="840"/>
      <c r="E19" s="851"/>
      <c r="F19" s="853"/>
      <c r="G19" s="374" t="s">
        <v>189</v>
      </c>
      <c r="H19" s="375">
        <v>0</v>
      </c>
      <c r="I19" s="376">
        <v>0</v>
      </c>
      <c r="J19" s="377">
        <v>0</v>
      </c>
      <c r="K19" s="844"/>
    </row>
    <row r="20" spans="1:11" ht="19.5" customHeight="1" x14ac:dyDescent="0.3">
      <c r="A20" s="833"/>
      <c r="B20" s="836"/>
      <c r="C20" s="838"/>
      <c r="D20" s="840"/>
      <c r="E20" s="851"/>
      <c r="F20" s="853"/>
      <c r="G20" s="378" t="s">
        <v>190</v>
      </c>
      <c r="H20" s="375">
        <v>0</v>
      </c>
      <c r="I20" s="376">
        <v>0</v>
      </c>
      <c r="J20" s="377">
        <v>0</v>
      </c>
      <c r="K20" s="844"/>
    </row>
    <row r="21" spans="1:11" ht="19.5" customHeight="1" x14ac:dyDescent="0.3">
      <c r="A21" s="833"/>
      <c r="B21" s="836"/>
      <c r="C21" s="838"/>
      <c r="D21" s="840"/>
      <c r="E21" s="851"/>
      <c r="F21" s="853"/>
      <c r="G21" s="374" t="s">
        <v>191</v>
      </c>
      <c r="H21" s="375">
        <v>0</v>
      </c>
      <c r="I21" s="376">
        <v>0</v>
      </c>
      <c r="J21" s="377">
        <v>0</v>
      </c>
      <c r="K21" s="844"/>
    </row>
    <row r="22" spans="1:11" ht="19.5" customHeight="1" x14ac:dyDescent="0.3">
      <c r="A22" s="833"/>
      <c r="B22" s="836"/>
      <c r="C22" s="838"/>
      <c r="D22" s="840"/>
      <c r="E22" s="851"/>
      <c r="F22" s="853"/>
      <c r="G22" s="378" t="s">
        <v>192</v>
      </c>
      <c r="H22" s="375">
        <v>0</v>
      </c>
      <c r="I22" s="376">
        <v>0</v>
      </c>
      <c r="J22" s="377">
        <v>0</v>
      </c>
      <c r="K22" s="844"/>
    </row>
    <row r="23" spans="1:11" ht="19.5" customHeight="1" x14ac:dyDescent="0.3">
      <c r="A23" s="833"/>
      <c r="B23" s="836"/>
      <c r="C23" s="838"/>
      <c r="D23" s="840"/>
      <c r="E23" s="851"/>
      <c r="F23" s="853"/>
      <c r="G23" s="374" t="s">
        <v>193</v>
      </c>
      <c r="H23" s="375">
        <v>0</v>
      </c>
      <c r="I23" s="376">
        <v>0</v>
      </c>
      <c r="J23" s="377">
        <v>0</v>
      </c>
      <c r="K23" s="844"/>
    </row>
    <row r="24" spans="1:11" ht="19.5" customHeight="1" x14ac:dyDescent="0.3">
      <c r="A24" s="833"/>
      <c r="B24" s="836"/>
      <c r="C24" s="838"/>
      <c r="D24" s="840"/>
      <c r="E24" s="851"/>
      <c r="F24" s="853"/>
      <c r="G24" s="378" t="s">
        <v>194</v>
      </c>
      <c r="H24" s="375">
        <v>0</v>
      </c>
      <c r="I24" s="376">
        <v>0</v>
      </c>
      <c r="J24" s="377">
        <v>0</v>
      </c>
      <c r="K24" s="844"/>
    </row>
    <row r="25" spans="1:11" ht="19.5" customHeight="1" x14ac:dyDescent="0.3">
      <c r="A25" s="833"/>
      <c r="B25" s="836"/>
      <c r="C25" s="838"/>
      <c r="D25" s="840"/>
      <c r="E25" s="851"/>
      <c r="F25" s="853"/>
      <c r="G25" s="374" t="s">
        <v>195</v>
      </c>
      <c r="H25" s="375">
        <v>0</v>
      </c>
      <c r="I25" s="376">
        <v>0</v>
      </c>
      <c r="J25" s="377">
        <v>0</v>
      </c>
      <c r="K25" s="844"/>
    </row>
    <row r="26" spans="1:11" ht="19.5" customHeight="1" x14ac:dyDescent="0.3">
      <c r="A26" s="833"/>
      <c r="B26" s="836"/>
      <c r="C26" s="838"/>
      <c r="D26" s="840"/>
      <c r="E26" s="851"/>
      <c r="F26" s="853"/>
      <c r="G26" s="378" t="s">
        <v>196</v>
      </c>
      <c r="H26" s="375">
        <v>0</v>
      </c>
      <c r="I26" s="376">
        <v>0</v>
      </c>
      <c r="J26" s="377">
        <v>0</v>
      </c>
      <c r="K26" s="844"/>
    </row>
    <row r="27" spans="1:11" ht="19.5" customHeight="1" thickBot="1" x14ac:dyDescent="0.35">
      <c r="A27" s="833"/>
      <c r="B27" s="836"/>
      <c r="C27" s="838"/>
      <c r="D27" s="840"/>
      <c r="E27" s="852"/>
      <c r="F27" s="854"/>
      <c r="G27" s="379" t="s">
        <v>197</v>
      </c>
      <c r="H27" s="380">
        <v>0</v>
      </c>
      <c r="I27" s="381">
        <v>0</v>
      </c>
      <c r="J27" s="382">
        <v>0</v>
      </c>
      <c r="K27" s="844"/>
    </row>
    <row r="28" spans="1:11" ht="19.5" customHeight="1" x14ac:dyDescent="0.3">
      <c r="A28" s="833"/>
      <c r="B28" s="836"/>
      <c r="C28" s="838"/>
      <c r="D28" s="840"/>
      <c r="E28" s="855" t="s">
        <v>198</v>
      </c>
      <c r="F28" s="835" t="s">
        <v>199</v>
      </c>
      <c r="G28" s="383" t="s">
        <v>200</v>
      </c>
      <c r="H28" s="384">
        <v>0</v>
      </c>
      <c r="I28" s="385">
        <v>0</v>
      </c>
      <c r="J28" s="386">
        <v>0</v>
      </c>
      <c r="K28" s="387"/>
    </row>
    <row r="29" spans="1:11" ht="19.5" customHeight="1" x14ac:dyDescent="0.3">
      <c r="A29" s="833"/>
      <c r="B29" s="836"/>
      <c r="C29" s="838"/>
      <c r="D29" s="840"/>
      <c r="E29" s="856"/>
      <c r="F29" s="836"/>
      <c r="G29" s="388" t="s">
        <v>201</v>
      </c>
      <c r="H29" s="375">
        <v>0</v>
      </c>
      <c r="I29" s="376">
        <v>0</v>
      </c>
      <c r="J29" s="377">
        <v>0</v>
      </c>
      <c r="K29" s="389"/>
    </row>
    <row r="30" spans="1:11" ht="19.5" customHeight="1" x14ac:dyDescent="0.3">
      <c r="A30" s="833"/>
      <c r="B30" s="836"/>
      <c r="C30" s="838"/>
      <c r="D30" s="840"/>
      <c r="E30" s="856"/>
      <c r="F30" s="836"/>
      <c r="G30" s="390" t="s">
        <v>202</v>
      </c>
      <c r="H30" s="375">
        <v>0</v>
      </c>
      <c r="I30" s="376">
        <v>0</v>
      </c>
      <c r="J30" s="377">
        <v>0</v>
      </c>
      <c r="K30" s="389"/>
    </row>
    <row r="31" spans="1:11" ht="19.5" customHeight="1" x14ac:dyDescent="0.3">
      <c r="A31" s="833"/>
      <c r="B31" s="836"/>
      <c r="C31" s="838"/>
      <c r="D31" s="840"/>
      <c r="E31" s="856"/>
      <c r="F31" s="836"/>
      <c r="G31" s="388" t="s">
        <v>203</v>
      </c>
      <c r="H31" s="375">
        <v>0</v>
      </c>
      <c r="I31" s="376">
        <v>0</v>
      </c>
      <c r="J31" s="377">
        <v>0</v>
      </c>
      <c r="K31" s="389"/>
    </row>
    <row r="32" spans="1:11" ht="19.5" customHeight="1" x14ac:dyDescent="0.3">
      <c r="A32" s="833"/>
      <c r="B32" s="836"/>
      <c r="C32" s="838"/>
      <c r="D32" s="840"/>
      <c r="E32" s="856"/>
      <c r="F32" s="836"/>
      <c r="G32" s="390" t="s">
        <v>204</v>
      </c>
      <c r="H32" s="375">
        <v>0</v>
      </c>
      <c r="I32" s="376">
        <v>0</v>
      </c>
      <c r="J32" s="377">
        <v>0</v>
      </c>
      <c r="K32" s="389"/>
    </row>
    <row r="33" spans="1:11" ht="19.5" customHeight="1" x14ac:dyDescent="0.3">
      <c r="A33" s="833"/>
      <c r="B33" s="836"/>
      <c r="C33" s="838"/>
      <c r="D33" s="840"/>
      <c r="E33" s="856"/>
      <c r="F33" s="836"/>
      <c r="G33" s="388" t="s">
        <v>205</v>
      </c>
      <c r="H33" s="375">
        <v>0</v>
      </c>
      <c r="I33" s="376">
        <v>0</v>
      </c>
      <c r="J33" s="377">
        <v>0</v>
      </c>
      <c r="K33" s="389"/>
    </row>
    <row r="34" spans="1:11" ht="19.5" customHeight="1" x14ac:dyDescent="0.3">
      <c r="A34" s="833"/>
      <c r="B34" s="836"/>
      <c r="C34" s="838"/>
      <c r="D34" s="840"/>
      <c r="E34" s="856"/>
      <c r="F34" s="836"/>
      <c r="G34" s="390" t="s">
        <v>206</v>
      </c>
      <c r="H34" s="375">
        <v>0</v>
      </c>
      <c r="I34" s="376">
        <v>0</v>
      </c>
      <c r="J34" s="377">
        <v>0</v>
      </c>
      <c r="K34" s="389"/>
    </row>
    <row r="35" spans="1:11" ht="19.5" customHeight="1" x14ac:dyDescent="0.3">
      <c r="A35" s="833"/>
      <c r="B35" s="836"/>
      <c r="C35" s="838"/>
      <c r="D35" s="840"/>
      <c r="E35" s="857"/>
      <c r="F35" s="859"/>
      <c r="G35" s="390" t="s">
        <v>207</v>
      </c>
      <c r="H35" s="375">
        <v>0</v>
      </c>
      <c r="I35" s="376">
        <v>0</v>
      </c>
      <c r="J35" s="377">
        <v>0</v>
      </c>
      <c r="K35" s="389"/>
    </row>
    <row r="36" spans="1:11" ht="18.75" customHeight="1" thickBot="1" x14ac:dyDescent="0.35">
      <c r="A36" s="833"/>
      <c r="B36" s="836"/>
      <c r="C36" s="838"/>
      <c r="D36" s="840"/>
      <c r="E36" s="858"/>
      <c r="F36" s="837"/>
      <c r="G36" s="391" t="s">
        <v>245</v>
      </c>
      <c r="H36" s="392">
        <v>0</v>
      </c>
      <c r="I36" s="393">
        <v>0</v>
      </c>
      <c r="J36" s="394">
        <v>0</v>
      </c>
      <c r="K36" s="389"/>
    </row>
    <row r="37" spans="1:11" ht="18.95" customHeight="1" x14ac:dyDescent="0.3">
      <c r="A37" s="833"/>
      <c r="B37" s="836"/>
      <c r="C37" s="838"/>
      <c r="D37" s="840"/>
      <c r="E37" s="860" t="s">
        <v>208</v>
      </c>
      <c r="F37" s="862" t="s">
        <v>209</v>
      </c>
      <c r="G37" s="395" t="s">
        <v>210</v>
      </c>
      <c r="H37" s="396">
        <v>0</v>
      </c>
      <c r="I37" s="397">
        <v>0</v>
      </c>
      <c r="J37" s="398">
        <v>0</v>
      </c>
      <c r="K37" s="389"/>
    </row>
    <row r="38" spans="1:11" ht="18.95" customHeight="1" x14ac:dyDescent="0.3">
      <c r="A38" s="833"/>
      <c r="B38" s="836"/>
      <c r="C38" s="838"/>
      <c r="D38" s="840"/>
      <c r="E38" s="851"/>
      <c r="F38" s="853"/>
      <c r="G38" s="378" t="s">
        <v>211</v>
      </c>
      <c r="H38" s="375">
        <v>0</v>
      </c>
      <c r="I38" s="376">
        <v>0</v>
      </c>
      <c r="J38" s="377">
        <v>0</v>
      </c>
      <c r="K38" s="389"/>
    </row>
    <row r="39" spans="1:11" ht="18.95" customHeight="1" x14ac:dyDescent="0.3">
      <c r="A39" s="833"/>
      <c r="B39" s="836"/>
      <c r="C39" s="838"/>
      <c r="D39" s="840"/>
      <c r="E39" s="851"/>
      <c r="F39" s="853"/>
      <c r="G39" s="378" t="s">
        <v>212</v>
      </c>
      <c r="H39" s="375">
        <v>0</v>
      </c>
      <c r="I39" s="376">
        <v>0</v>
      </c>
      <c r="J39" s="377">
        <v>0</v>
      </c>
      <c r="K39" s="389"/>
    </row>
    <row r="40" spans="1:11" ht="18.95" customHeight="1" thickBot="1" x14ac:dyDescent="0.35">
      <c r="A40" s="834"/>
      <c r="B40" s="837"/>
      <c r="C40" s="839"/>
      <c r="D40" s="841"/>
      <c r="E40" s="861"/>
      <c r="F40" s="863"/>
      <c r="G40" s="399" t="s">
        <v>213</v>
      </c>
      <c r="H40" s="392">
        <v>0</v>
      </c>
      <c r="I40" s="393">
        <v>0</v>
      </c>
      <c r="J40" s="394">
        <v>0</v>
      </c>
      <c r="K40" s="387"/>
    </row>
    <row r="41" spans="1:11" s="121" customFormat="1" ht="15.75" customHeight="1" thickBot="1" x14ac:dyDescent="0.25">
      <c r="A41" s="369"/>
      <c r="B41" s="369"/>
      <c r="C41" s="369"/>
      <c r="D41" s="369"/>
      <c r="E41" s="369"/>
      <c r="F41" s="369"/>
      <c r="G41" s="369"/>
      <c r="H41" s="371"/>
      <c r="I41" s="371"/>
      <c r="J41" s="371"/>
      <c r="K41" s="364"/>
    </row>
    <row r="42" spans="1:11" s="121" customFormat="1" ht="35.25" customHeight="1" thickBot="1" x14ac:dyDescent="0.25">
      <c r="A42" s="842" t="s">
        <v>214</v>
      </c>
      <c r="B42" s="816"/>
      <c r="C42" s="816"/>
      <c r="D42" s="816"/>
      <c r="E42" s="816"/>
      <c r="F42" s="816"/>
      <c r="G42" s="816"/>
      <c r="H42" s="365">
        <f>+H44</f>
        <v>0</v>
      </c>
      <c r="I42" s="366">
        <f t="shared" ref="I42:J42" si="1">+I44</f>
        <v>0</v>
      </c>
      <c r="J42" s="367">
        <f t="shared" si="1"/>
        <v>0</v>
      </c>
      <c r="K42" s="368"/>
    </row>
    <row r="43" spans="1:11" s="121" customFormat="1" ht="102" customHeight="1" thickBot="1" x14ac:dyDescent="0.25">
      <c r="A43" s="769" t="s">
        <v>384</v>
      </c>
      <c r="B43" s="770"/>
      <c r="C43" s="769" t="s">
        <v>171</v>
      </c>
      <c r="D43" s="770"/>
      <c r="E43" s="769" t="s">
        <v>383</v>
      </c>
      <c r="F43" s="770"/>
      <c r="G43" s="360" t="s">
        <v>172</v>
      </c>
      <c r="H43" s="361" t="s">
        <v>173</v>
      </c>
      <c r="I43" s="362" t="s">
        <v>174</v>
      </c>
      <c r="J43" s="363" t="s">
        <v>175</v>
      </c>
      <c r="K43" s="364"/>
    </row>
    <row r="44" spans="1:11" ht="17.25" thickBot="1" x14ac:dyDescent="0.35">
      <c r="A44" s="818">
        <v>2</v>
      </c>
      <c r="B44" s="821" t="s">
        <v>215</v>
      </c>
      <c r="C44" s="810" t="s">
        <v>216</v>
      </c>
      <c r="D44" s="811"/>
      <c r="E44" s="811"/>
      <c r="F44" s="811"/>
      <c r="G44" s="812"/>
      <c r="H44" s="372">
        <f>SUM(H45:H52)</f>
        <v>0</v>
      </c>
      <c r="I44" s="366">
        <f t="shared" ref="I44:J44" si="2">SUM(I45:I52)</f>
        <v>0</v>
      </c>
      <c r="J44" s="367">
        <f t="shared" si="2"/>
        <v>0</v>
      </c>
      <c r="K44" s="373"/>
    </row>
    <row r="45" spans="1:11" ht="19.5" customHeight="1" x14ac:dyDescent="0.3">
      <c r="A45" s="819"/>
      <c r="B45" s="822"/>
      <c r="C45" s="804" t="s">
        <v>217</v>
      </c>
      <c r="D45" s="824" t="s">
        <v>218</v>
      </c>
      <c r="E45" s="828" t="s">
        <v>208</v>
      </c>
      <c r="F45" s="828" t="s">
        <v>209</v>
      </c>
      <c r="G45" s="378" t="s">
        <v>210</v>
      </c>
      <c r="H45" s="375">
        <v>0</v>
      </c>
      <c r="I45" s="376">
        <v>0</v>
      </c>
      <c r="J45" s="377">
        <v>0</v>
      </c>
      <c r="K45" s="389"/>
    </row>
    <row r="46" spans="1:11" ht="19.5" customHeight="1" x14ac:dyDescent="0.3">
      <c r="A46" s="819"/>
      <c r="B46" s="822"/>
      <c r="C46" s="805"/>
      <c r="D46" s="825"/>
      <c r="E46" s="829"/>
      <c r="F46" s="829"/>
      <c r="G46" s="378" t="s">
        <v>211</v>
      </c>
      <c r="H46" s="375">
        <v>0</v>
      </c>
      <c r="I46" s="376">
        <v>0</v>
      </c>
      <c r="J46" s="377">
        <v>0</v>
      </c>
      <c r="K46" s="389"/>
    </row>
    <row r="47" spans="1:11" ht="19.5" customHeight="1" x14ac:dyDescent="0.3">
      <c r="A47" s="819"/>
      <c r="B47" s="822"/>
      <c r="C47" s="805"/>
      <c r="D47" s="825"/>
      <c r="E47" s="829"/>
      <c r="F47" s="829"/>
      <c r="G47" s="378" t="s">
        <v>212</v>
      </c>
      <c r="H47" s="375">
        <v>0</v>
      </c>
      <c r="I47" s="376">
        <v>0</v>
      </c>
      <c r="J47" s="377">
        <v>0</v>
      </c>
      <c r="K47" s="389"/>
    </row>
    <row r="48" spans="1:11" ht="19.5" customHeight="1" x14ac:dyDescent="0.3">
      <c r="A48" s="819"/>
      <c r="B48" s="822"/>
      <c r="C48" s="805"/>
      <c r="D48" s="825"/>
      <c r="E48" s="829"/>
      <c r="F48" s="829"/>
      <c r="G48" s="378" t="s">
        <v>213</v>
      </c>
      <c r="H48" s="375">
        <v>0</v>
      </c>
      <c r="I48" s="376">
        <v>0</v>
      </c>
      <c r="J48" s="377">
        <v>0</v>
      </c>
      <c r="K48" s="389"/>
    </row>
    <row r="49" spans="1:11" ht="19.5" customHeight="1" x14ac:dyDescent="0.3">
      <c r="A49" s="819"/>
      <c r="B49" s="822"/>
      <c r="C49" s="805"/>
      <c r="D49" s="825"/>
      <c r="E49" s="829"/>
      <c r="F49" s="829"/>
      <c r="G49" s="378" t="s">
        <v>219</v>
      </c>
      <c r="H49" s="375">
        <v>0</v>
      </c>
      <c r="I49" s="376">
        <v>0</v>
      </c>
      <c r="J49" s="377">
        <v>0</v>
      </c>
      <c r="K49" s="389"/>
    </row>
    <row r="50" spans="1:11" ht="19.5" customHeight="1" x14ac:dyDescent="0.3">
      <c r="A50" s="819"/>
      <c r="B50" s="822"/>
      <c r="C50" s="805"/>
      <c r="D50" s="825"/>
      <c r="E50" s="829"/>
      <c r="F50" s="829"/>
      <c r="G50" s="378" t="s">
        <v>220</v>
      </c>
      <c r="H50" s="375">
        <v>0</v>
      </c>
      <c r="I50" s="376">
        <v>0</v>
      </c>
      <c r="J50" s="377">
        <v>0</v>
      </c>
      <c r="K50" s="389"/>
    </row>
    <row r="51" spans="1:11" ht="19.5" customHeight="1" x14ac:dyDescent="0.3">
      <c r="A51" s="819"/>
      <c r="B51" s="822"/>
      <c r="C51" s="806"/>
      <c r="D51" s="826"/>
      <c r="E51" s="830"/>
      <c r="F51" s="830"/>
      <c r="G51" s="378" t="s">
        <v>221</v>
      </c>
      <c r="H51" s="375">
        <v>0</v>
      </c>
      <c r="I51" s="376">
        <v>0</v>
      </c>
      <c r="J51" s="377">
        <v>0</v>
      </c>
      <c r="K51" s="389"/>
    </row>
    <row r="52" spans="1:11" ht="19.5" customHeight="1" thickBot="1" x14ac:dyDescent="0.35">
      <c r="A52" s="820"/>
      <c r="B52" s="823"/>
      <c r="C52" s="807"/>
      <c r="D52" s="827"/>
      <c r="E52" s="831"/>
      <c r="F52" s="831"/>
      <c r="G52" s="399" t="s">
        <v>222</v>
      </c>
      <c r="H52" s="392">
        <v>0</v>
      </c>
      <c r="I52" s="393">
        <v>0</v>
      </c>
      <c r="J52" s="394">
        <v>0</v>
      </c>
      <c r="K52" s="389"/>
    </row>
    <row r="53" spans="1:11" ht="15.95" customHeight="1" thickBot="1" x14ac:dyDescent="0.35">
      <c r="A53" s="357"/>
      <c r="B53" s="400"/>
      <c r="D53" s="359"/>
      <c r="F53" s="359"/>
      <c r="G53" s="357"/>
      <c r="H53" s="401"/>
      <c r="I53" s="402"/>
      <c r="J53" s="401"/>
      <c r="K53" s="387"/>
    </row>
    <row r="54" spans="1:11" s="121" customFormat="1" ht="35.25" customHeight="1" thickBot="1" x14ac:dyDescent="0.25">
      <c r="A54" s="766" t="s">
        <v>223</v>
      </c>
      <c r="B54" s="767"/>
      <c r="C54" s="767"/>
      <c r="D54" s="767"/>
      <c r="E54" s="767"/>
      <c r="F54" s="767"/>
      <c r="G54" s="768"/>
      <c r="H54" s="403">
        <f>+H56+H71</f>
        <v>0</v>
      </c>
      <c r="I54" s="366">
        <f t="shared" ref="I54:J54" si="3">+I56+I71</f>
        <v>0</v>
      </c>
      <c r="J54" s="367">
        <f t="shared" si="3"/>
        <v>0</v>
      </c>
      <c r="K54" s="368"/>
    </row>
    <row r="55" spans="1:11" s="121" customFormat="1" ht="105" customHeight="1" thickBot="1" x14ac:dyDescent="0.25">
      <c r="A55" s="769" t="s">
        <v>384</v>
      </c>
      <c r="B55" s="770"/>
      <c r="C55" s="771" t="s">
        <v>171</v>
      </c>
      <c r="D55" s="772"/>
      <c r="E55" s="771" t="s">
        <v>383</v>
      </c>
      <c r="F55" s="772"/>
      <c r="G55" s="360" t="s">
        <v>172</v>
      </c>
      <c r="H55" s="361" t="s">
        <v>173</v>
      </c>
      <c r="I55" s="362" t="s">
        <v>174</v>
      </c>
      <c r="J55" s="363" t="s">
        <v>175</v>
      </c>
      <c r="K55" s="364"/>
    </row>
    <row r="56" spans="1:11" ht="17.25" thickBot="1" x14ac:dyDescent="0.35">
      <c r="A56" s="801">
        <v>3</v>
      </c>
      <c r="B56" s="821" t="s">
        <v>224</v>
      </c>
      <c r="C56" s="810" t="s">
        <v>225</v>
      </c>
      <c r="D56" s="811"/>
      <c r="E56" s="811"/>
      <c r="F56" s="811"/>
      <c r="G56" s="812"/>
      <c r="H56" s="403">
        <f>SUM(H57:H70)</f>
        <v>0</v>
      </c>
      <c r="I56" s="403">
        <f>SUM(I57:I70)</f>
        <v>0</v>
      </c>
      <c r="J56" s="404">
        <f t="shared" ref="J56" si="4">SUM(J57:J70)</f>
        <v>0</v>
      </c>
      <c r="K56" s="405"/>
    </row>
    <row r="57" spans="1:11" ht="19.5" customHeight="1" x14ac:dyDescent="0.3">
      <c r="A57" s="796"/>
      <c r="B57" s="822"/>
      <c r="C57" s="804">
        <v>1</v>
      </c>
      <c r="D57" s="785" t="s">
        <v>226</v>
      </c>
      <c r="E57" s="777" t="s">
        <v>181</v>
      </c>
      <c r="F57" s="777" t="s">
        <v>182</v>
      </c>
      <c r="G57" s="374" t="s">
        <v>183</v>
      </c>
      <c r="H57" s="375">
        <v>0</v>
      </c>
      <c r="I57" s="376">
        <v>0</v>
      </c>
      <c r="J57" s="377">
        <v>0</v>
      </c>
      <c r="K57" s="387"/>
    </row>
    <row r="58" spans="1:11" ht="19.5" customHeight="1" x14ac:dyDescent="0.3">
      <c r="A58" s="796"/>
      <c r="B58" s="822"/>
      <c r="C58" s="804"/>
      <c r="D58" s="785"/>
      <c r="E58" s="777"/>
      <c r="F58" s="777"/>
      <c r="G58" s="406" t="s">
        <v>184</v>
      </c>
      <c r="H58" s="375">
        <v>0</v>
      </c>
      <c r="I58" s="376">
        <v>0</v>
      </c>
      <c r="J58" s="377">
        <v>0</v>
      </c>
      <c r="K58" s="387"/>
    </row>
    <row r="59" spans="1:11" ht="19.5" customHeight="1" x14ac:dyDescent="0.3">
      <c r="A59" s="796"/>
      <c r="B59" s="822"/>
      <c r="C59" s="804"/>
      <c r="D59" s="785"/>
      <c r="E59" s="777"/>
      <c r="F59" s="777"/>
      <c r="G59" s="406" t="s">
        <v>185</v>
      </c>
      <c r="H59" s="375">
        <v>0</v>
      </c>
      <c r="I59" s="376">
        <v>0</v>
      </c>
      <c r="J59" s="377">
        <v>0</v>
      </c>
      <c r="K59" s="387"/>
    </row>
    <row r="60" spans="1:11" ht="19.5" customHeight="1" x14ac:dyDescent="0.3">
      <c r="A60" s="796"/>
      <c r="B60" s="822"/>
      <c r="C60" s="804"/>
      <c r="D60" s="785"/>
      <c r="E60" s="777"/>
      <c r="F60" s="777"/>
      <c r="G60" s="406" t="s">
        <v>186</v>
      </c>
      <c r="H60" s="375">
        <v>0</v>
      </c>
      <c r="I60" s="376">
        <v>0</v>
      </c>
      <c r="J60" s="377">
        <v>0</v>
      </c>
      <c r="K60" s="387"/>
    </row>
    <row r="61" spans="1:11" ht="19.5" customHeight="1" x14ac:dyDescent="0.3">
      <c r="A61" s="796"/>
      <c r="B61" s="822"/>
      <c r="C61" s="804"/>
      <c r="D61" s="785"/>
      <c r="E61" s="777"/>
      <c r="F61" s="777"/>
      <c r="G61" s="406" t="s">
        <v>187</v>
      </c>
      <c r="H61" s="375">
        <v>0</v>
      </c>
      <c r="I61" s="376">
        <v>0</v>
      </c>
      <c r="J61" s="377">
        <v>0</v>
      </c>
      <c r="K61" s="387"/>
    </row>
    <row r="62" spans="1:11" ht="19.5" customHeight="1" x14ac:dyDescent="0.3">
      <c r="A62" s="796"/>
      <c r="B62" s="822"/>
      <c r="C62" s="804"/>
      <c r="D62" s="785"/>
      <c r="E62" s="777"/>
      <c r="F62" s="777"/>
      <c r="G62" s="406" t="s">
        <v>188</v>
      </c>
      <c r="H62" s="375">
        <v>0</v>
      </c>
      <c r="I62" s="376">
        <v>0</v>
      </c>
      <c r="J62" s="377">
        <v>0</v>
      </c>
      <c r="K62" s="387"/>
    </row>
    <row r="63" spans="1:11" ht="19.5" customHeight="1" x14ac:dyDescent="0.3">
      <c r="A63" s="796"/>
      <c r="B63" s="822"/>
      <c r="C63" s="804"/>
      <c r="D63" s="785"/>
      <c r="E63" s="777"/>
      <c r="F63" s="777"/>
      <c r="G63" s="406" t="s">
        <v>189</v>
      </c>
      <c r="H63" s="375">
        <v>0</v>
      </c>
      <c r="I63" s="376">
        <v>0</v>
      </c>
      <c r="J63" s="377">
        <v>0</v>
      </c>
      <c r="K63" s="387"/>
    </row>
    <row r="64" spans="1:11" ht="19.5" customHeight="1" x14ac:dyDescent="0.3">
      <c r="A64" s="796"/>
      <c r="B64" s="822"/>
      <c r="C64" s="804"/>
      <c r="D64" s="785"/>
      <c r="E64" s="777"/>
      <c r="F64" s="777"/>
      <c r="G64" s="406" t="s">
        <v>190</v>
      </c>
      <c r="H64" s="375">
        <v>0</v>
      </c>
      <c r="I64" s="376">
        <v>0</v>
      </c>
      <c r="J64" s="377">
        <v>0</v>
      </c>
      <c r="K64" s="387"/>
    </row>
    <row r="65" spans="1:11" ht="19.5" customHeight="1" x14ac:dyDescent="0.3">
      <c r="A65" s="796"/>
      <c r="B65" s="822"/>
      <c r="C65" s="804"/>
      <c r="D65" s="785"/>
      <c r="E65" s="777"/>
      <c r="F65" s="777"/>
      <c r="G65" s="406" t="s">
        <v>191</v>
      </c>
      <c r="H65" s="375">
        <v>0</v>
      </c>
      <c r="I65" s="376">
        <v>0</v>
      </c>
      <c r="J65" s="377">
        <v>0</v>
      </c>
      <c r="K65" s="387"/>
    </row>
    <row r="66" spans="1:11" ht="19.5" customHeight="1" thickBot="1" x14ac:dyDescent="0.35">
      <c r="A66" s="796"/>
      <c r="B66" s="822"/>
      <c r="C66" s="804"/>
      <c r="D66" s="785"/>
      <c r="E66" s="778"/>
      <c r="F66" s="778"/>
      <c r="G66" s="407" t="s">
        <v>192</v>
      </c>
      <c r="H66" s="392">
        <v>0</v>
      </c>
      <c r="I66" s="393">
        <v>0</v>
      </c>
      <c r="J66" s="394">
        <v>0</v>
      </c>
      <c r="K66" s="387"/>
    </row>
    <row r="67" spans="1:11" ht="18" customHeight="1" x14ac:dyDescent="0.3">
      <c r="A67" s="796"/>
      <c r="B67" s="822"/>
      <c r="C67" s="805"/>
      <c r="D67" s="786"/>
      <c r="E67" s="777" t="s">
        <v>198</v>
      </c>
      <c r="F67" s="777" t="s">
        <v>199</v>
      </c>
      <c r="G67" s="374" t="s">
        <v>200</v>
      </c>
      <c r="H67" s="375">
        <v>0</v>
      </c>
      <c r="I67" s="376">
        <v>0</v>
      </c>
      <c r="J67" s="377">
        <v>0</v>
      </c>
      <c r="K67" s="387"/>
    </row>
    <row r="68" spans="1:11" ht="18" customHeight="1" x14ac:dyDescent="0.3">
      <c r="A68" s="796"/>
      <c r="B68" s="822"/>
      <c r="C68" s="805"/>
      <c r="D68" s="786"/>
      <c r="E68" s="777"/>
      <c r="F68" s="777"/>
      <c r="G68" s="406" t="s">
        <v>201</v>
      </c>
      <c r="H68" s="375">
        <v>0</v>
      </c>
      <c r="I68" s="376">
        <v>0</v>
      </c>
      <c r="J68" s="377">
        <v>0</v>
      </c>
      <c r="K68" s="387"/>
    </row>
    <row r="69" spans="1:11" ht="18" customHeight="1" x14ac:dyDescent="0.3">
      <c r="A69" s="796"/>
      <c r="B69" s="822"/>
      <c r="C69" s="806"/>
      <c r="D69" s="808"/>
      <c r="E69" s="777"/>
      <c r="F69" s="777"/>
      <c r="G69" s="408" t="s">
        <v>202</v>
      </c>
      <c r="H69" s="375">
        <v>0</v>
      </c>
      <c r="I69" s="376">
        <v>0</v>
      </c>
      <c r="J69" s="377">
        <v>0</v>
      </c>
      <c r="K69" s="387"/>
    </row>
    <row r="70" spans="1:11" ht="18" customHeight="1" thickBot="1" x14ac:dyDescent="0.35">
      <c r="A70" s="796"/>
      <c r="B70" s="822"/>
      <c r="C70" s="813"/>
      <c r="D70" s="814"/>
      <c r="E70" s="789"/>
      <c r="F70" s="789"/>
      <c r="G70" s="407" t="s">
        <v>203</v>
      </c>
      <c r="H70" s="392">
        <v>0</v>
      </c>
      <c r="I70" s="393">
        <v>0</v>
      </c>
      <c r="J70" s="394">
        <v>0</v>
      </c>
      <c r="K70" s="387"/>
    </row>
    <row r="71" spans="1:11" ht="17.25" thickBot="1" x14ac:dyDescent="0.35">
      <c r="A71" s="796"/>
      <c r="B71" s="822"/>
      <c r="C71" s="815" t="s">
        <v>227</v>
      </c>
      <c r="D71" s="816"/>
      <c r="E71" s="816"/>
      <c r="F71" s="816"/>
      <c r="G71" s="812"/>
      <c r="H71" s="403">
        <f>SUM(H72:H88)</f>
        <v>0</v>
      </c>
      <c r="I71" s="403">
        <f>SUM(I72:I88)</f>
        <v>0</v>
      </c>
      <c r="J71" s="404">
        <f>SUM(J72:J88)</f>
        <v>0</v>
      </c>
      <c r="K71" s="373"/>
    </row>
    <row r="72" spans="1:11" ht="19.5" customHeight="1" x14ac:dyDescent="0.3">
      <c r="A72" s="796"/>
      <c r="B72" s="822"/>
      <c r="C72" s="796">
        <v>2</v>
      </c>
      <c r="D72" s="845" t="s">
        <v>228</v>
      </c>
      <c r="E72" s="817" t="s">
        <v>181</v>
      </c>
      <c r="F72" s="777" t="s">
        <v>182</v>
      </c>
      <c r="G72" s="374" t="s">
        <v>183</v>
      </c>
      <c r="H72" s="375">
        <v>0</v>
      </c>
      <c r="I72" s="376">
        <v>0</v>
      </c>
      <c r="J72" s="377">
        <v>0</v>
      </c>
      <c r="K72" s="373"/>
    </row>
    <row r="73" spans="1:11" ht="19.5" customHeight="1" x14ac:dyDescent="0.3">
      <c r="A73" s="796"/>
      <c r="B73" s="822"/>
      <c r="C73" s="796"/>
      <c r="D73" s="845"/>
      <c r="E73" s="799"/>
      <c r="F73" s="777"/>
      <c r="G73" s="406" t="s">
        <v>184</v>
      </c>
      <c r="H73" s="375">
        <v>0</v>
      </c>
      <c r="I73" s="376">
        <v>0</v>
      </c>
      <c r="J73" s="377">
        <v>0</v>
      </c>
      <c r="K73" s="373"/>
    </row>
    <row r="74" spans="1:11" ht="19.5" customHeight="1" x14ac:dyDescent="0.3">
      <c r="A74" s="796"/>
      <c r="B74" s="822"/>
      <c r="C74" s="796"/>
      <c r="D74" s="845"/>
      <c r="E74" s="799"/>
      <c r="F74" s="777"/>
      <c r="G74" s="406" t="s">
        <v>185</v>
      </c>
      <c r="H74" s="375">
        <v>0</v>
      </c>
      <c r="I74" s="376">
        <v>0</v>
      </c>
      <c r="J74" s="377">
        <v>0</v>
      </c>
      <c r="K74" s="373"/>
    </row>
    <row r="75" spans="1:11" ht="19.5" customHeight="1" x14ac:dyDescent="0.3">
      <c r="A75" s="796"/>
      <c r="B75" s="822"/>
      <c r="C75" s="796"/>
      <c r="D75" s="845"/>
      <c r="E75" s="799"/>
      <c r="F75" s="777"/>
      <c r="G75" s="406" t="s">
        <v>186</v>
      </c>
      <c r="H75" s="375">
        <v>0</v>
      </c>
      <c r="I75" s="376">
        <v>0</v>
      </c>
      <c r="J75" s="377">
        <v>0</v>
      </c>
      <c r="K75" s="373"/>
    </row>
    <row r="76" spans="1:11" ht="19.5" customHeight="1" x14ac:dyDescent="0.3">
      <c r="A76" s="796"/>
      <c r="B76" s="822"/>
      <c r="C76" s="796"/>
      <c r="D76" s="845"/>
      <c r="E76" s="799"/>
      <c r="F76" s="777"/>
      <c r="G76" s="406" t="s">
        <v>187</v>
      </c>
      <c r="H76" s="375">
        <v>0</v>
      </c>
      <c r="I76" s="376">
        <v>0</v>
      </c>
      <c r="J76" s="409">
        <v>0</v>
      </c>
      <c r="K76" s="387"/>
    </row>
    <row r="77" spans="1:11" ht="19.5" customHeight="1" x14ac:dyDescent="0.3">
      <c r="A77" s="796"/>
      <c r="B77" s="822"/>
      <c r="C77" s="796"/>
      <c r="D77" s="845"/>
      <c r="E77" s="799"/>
      <c r="F77" s="777"/>
      <c r="G77" s="406" t="s">
        <v>188</v>
      </c>
      <c r="H77" s="375">
        <v>0</v>
      </c>
      <c r="I77" s="376">
        <v>0</v>
      </c>
      <c r="J77" s="377">
        <v>0</v>
      </c>
      <c r="K77" s="387"/>
    </row>
    <row r="78" spans="1:11" ht="19.5" customHeight="1" x14ac:dyDescent="0.3">
      <c r="A78" s="796"/>
      <c r="B78" s="822"/>
      <c r="C78" s="796"/>
      <c r="D78" s="845"/>
      <c r="E78" s="799"/>
      <c r="F78" s="777"/>
      <c r="G78" s="406" t="s">
        <v>189</v>
      </c>
      <c r="H78" s="375">
        <v>0</v>
      </c>
      <c r="I78" s="376">
        <v>0</v>
      </c>
      <c r="J78" s="377">
        <v>0</v>
      </c>
      <c r="K78" s="387"/>
    </row>
    <row r="79" spans="1:11" ht="19.5" customHeight="1" thickBot="1" x14ac:dyDescent="0.35">
      <c r="A79" s="796"/>
      <c r="B79" s="822"/>
      <c r="C79" s="796"/>
      <c r="D79" s="845"/>
      <c r="E79" s="800"/>
      <c r="F79" s="777"/>
      <c r="G79" s="407" t="s">
        <v>190</v>
      </c>
      <c r="H79" s="392">
        <v>0</v>
      </c>
      <c r="I79" s="393">
        <v>0</v>
      </c>
      <c r="J79" s="394">
        <v>0</v>
      </c>
      <c r="K79" s="387"/>
    </row>
    <row r="80" spans="1:11" ht="19.5" customHeight="1" x14ac:dyDescent="0.3">
      <c r="A80" s="796"/>
      <c r="B80" s="822"/>
      <c r="C80" s="796"/>
      <c r="D80" s="845"/>
      <c r="E80" s="788" t="s">
        <v>198</v>
      </c>
      <c r="F80" s="788" t="s">
        <v>199</v>
      </c>
      <c r="G80" s="410" t="s">
        <v>200</v>
      </c>
      <c r="H80" s="375">
        <v>0</v>
      </c>
      <c r="I80" s="376">
        <v>0</v>
      </c>
      <c r="J80" s="377">
        <v>0</v>
      </c>
      <c r="K80" s="387"/>
    </row>
    <row r="81" spans="1:11" ht="19.5" customHeight="1" thickBot="1" x14ac:dyDescent="0.35">
      <c r="A81" s="796"/>
      <c r="B81" s="822"/>
      <c r="C81" s="796"/>
      <c r="D81" s="845"/>
      <c r="E81" s="778"/>
      <c r="F81" s="778"/>
      <c r="G81" s="407" t="s">
        <v>201</v>
      </c>
      <c r="H81" s="392">
        <v>0</v>
      </c>
      <c r="I81" s="393">
        <v>0</v>
      </c>
      <c r="J81" s="394">
        <v>0</v>
      </c>
      <c r="K81" s="387"/>
    </row>
    <row r="82" spans="1:11" ht="19.5" customHeight="1" x14ac:dyDescent="0.3">
      <c r="A82" s="796"/>
      <c r="B82" s="822"/>
      <c r="C82" s="796"/>
      <c r="D82" s="845"/>
      <c r="E82" s="777" t="s">
        <v>208</v>
      </c>
      <c r="F82" s="777" t="s">
        <v>209</v>
      </c>
      <c r="G82" s="378" t="s">
        <v>210</v>
      </c>
      <c r="H82" s="375">
        <v>0</v>
      </c>
      <c r="I82" s="376">
        <v>0</v>
      </c>
      <c r="J82" s="377">
        <v>0</v>
      </c>
      <c r="K82" s="387"/>
    </row>
    <row r="83" spans="1:11" ht="19.5" customHeight="1" x14ac:dyDescent="0.3">
      <c r="A83" s="796"/>
      <c r="B83" s="822"/>
      <c r="C83" s="796"/>
      <c r="D83" s="845"/>
      <c r="E83" s="777"/>
      <c r="F83" s="777"/>
      <c r="G83" s="378" t="s">
        <v>211</v>
      </c>
      <c r="H83" s="375">
        <v>0</v>
      </c>
      <c r="I83" s="376">
        <v>0</v>
      </c>
      <c r="J83" s="377">
        <v>0</v>
      </c>
      <c r="K83" s="387"/>
    </row>
    <row r="84" spans="1:11" ht="19.5" customHeight="1" x14ac:dyDescent="0.3">
      <c r="A84" s="796"/>
      <c r="B84" s="822"/>
      <c r="C84" s="796"/>
      <c r="D84" s="845"/>
      <c r="E84" s="777"/>
      <c r="F84" s="777"/>
      <c r="G84" s="378" t="s">
        <v>212</v>
      </c>
      <c r="H84" s="375">
        <v>0</v>
      </c>
      <c r="I84" s="376">
        <v>0</v>
      </c>
      <c r="J84" s="377">
        <v>0</v>
      </c>
      <c r="K84" s="387"/>
    </row>
    <row r="85" spans="1:11" ht="19.5" customHeight="1" x14ac:dyDescent="0.3">
      <c r="A85" s="796"/>
      <c r="B85" s="822"/>
      <c r="C85" s="796"/>
      <c r="D85" s="845"/>
      <c r="E85" s="777"/>
      <c r="F85" s="777"/>
      <c r="G85" s="378" t="s">
        <v>213</v>
      </c>
      <c r="H85" s="375">
        <v>0</v>
      </c>
      <c r="I85" s="376">
        <v>0</v>
      </c>
      <c r="J85" s="377">
        <v>0</v>
      </c>
      <c r="K85" s="387"/>
    </row>
    <row r="86" spans="1:11" ht="19.5" customHeight="1" x14ac:dyDescent="0.3">
      <c r="A86" s="796"/>
      <c r="B86" s="822"/>
      <c r="C86" s="796"/>
      <c r="D86" s="845"/>
      <c r="E86" s="777"/>
      <c r="F86" s="777"/>
      <c r="G86" s="378" t="s">
        <v>219</v>
      </c>
      <c r="H86" s="375">
        <v>0</v>
      </c>
      <c r="I86" s="376">
        <v>0</v>
      </c>
      <c r="J86" s="377">
        <v>0</v>
      </c>
      <c r="K86" s="387"/>
    </row>
    <row r="87" spans="1:11" ht="19.5" customHeight="1" x14ac:dyDescent="0.3">
      <c r="A87" s="796"/>
      <c r="B87" s="822"/>
      <c r="C87" s="796"/>
      <c r="D87" s="845"/>
      <c r="E87" s="777"/>
      <c r="F87" s="777"/>
      <c r="G87" s="378" t="s">
        <v>220</v>
      </c>
      <c r="H87" s="375">
        <v>0</v>
      </c>
      <c r="I87" s="376">
        <v>0</v>
      </c>
      <c r="J87" s="377">
        <v>0</v>
      </c>
      <c r="K87" s="387"/>
    </row>
    <row r="88" spans="1:11" ht="18" customHeight="1" thickBot="1" x14ac:dyDescent="0.35">
      <c r="A88" s="797"/>
      <c r="B88" s="823"/>
      <c r="C88" s="797"/>
      <c r="D88" s="846"/>
      <c r="E88" s="778"/>
      <c r="F88" s="778"/>
      <c r="G88" s="399" t="s">
        <v>221</v>
      </c>
      <c r="H88" s="411">
        <v>0</v>
      </c>
      <c r="I88" s="412">
        <v>0</v>
      </c>
      <c r="J88" s="413">
        <v>0</v>
      </c>
      <c r="K88" s="387"/>
    </row>
    <row r="89" spans="1:11" ht="18.75" customHeight="1" thickBot="1" x14ac:dyDescent="0.35">
      <c r="A89" s="357"/>
      <c r="B89" s="400"/>
      <c r="D89" s="359"/>
      <c r="F89" s="359"/>
      <c r="G89" s="357"/>
      <c r="H89" s="401"/>
      <c r="I89" s="402"/>
      <c r="J89" s="401"/>
      <c r="K89" s="387"/>
    </row>
    <row r="90" spans="1:11" s="121" customFormat="1" ht="40.5" customHeight="1" thickBot="1" x14ac:dyDescent="0.25">
      <c r="A90" s="766" t="s">
        <v>229</v>
      </c>
      <c r="B90" s="767"/>
      <c r="C90" s="767"/>
      <c r="D90" s="767"/>
      <c r="E90" s="767"/>
      <c r="F90" s="767"/>
      <c r="G90" s="768"/>
      <c r="H90" s="403">
        <f>+H92</f>
        <v>0</v>
      </c>
      <c r="I90" s="366">
        <f>+I92+I125</f>
        <v>0</v>
      </c>
      <c r="J90" s="367">
        <f>+J92+J125</f>
        <v>0</v>
      </c>
      <c r="K90" s="368"/>
    </row>
    <row r="91" spans="1:11" s="121" customFormat="1" ht="57" customHeight="1" thickBot="1" x14ac:dyDescent="0.25">
      <c r="A91" s="769" t="s">
        <v>384</v>
      </c>
      <c r="B91" s="770"/>
      <c r="C91" s="771" t="s">
        <v>171</v>
      </c>
      <c r="D91" s="772"/>
      <c r="E91" s="771" t="s">
        <v>383</v>
      </c>
      <c r="F91" s="772"/>
      <c r="G91" s="360" t="s">
        <v>172</v>
      </c>
      <c r="H91" s="361" t="s">
        <v>173</v>
      </c>
      <c r="I91" s="362" t="s">
        <v>174</v>
      </c>
      <c r="J91" s="363" t="s">
        <v>175</v>
      </c>
      <c r="K91" s="364"/>
    </row>
    <row r="92" spans="1:11" ht="19.5" customHeight="1" thickBot="1" x14ac:dyDescent="0.35">
      <c r="A92" s="801">
        <v>4</v>
      </c>
      <c r="B92" s="802" t="s">
        <v>230</v>
      </c>
      <c r="C92" s="803" t="s">
        <v>231</v>
      </c>
      <c r="D92" s="779"/>
      <c r="E92" s="779"/>
      <c r="F92" s="779"/>
      <c r="G92" s="780"/>
      <c r="H92" s="403">
        <f>SUM(H93:H99)</f>
        <v>0</v>
      </c>
      <c r="I92" s="403">
        <f>SUM(I93:I99)</f>
        <v>0</v>
      </c>
      <c r="J92" s="404">
        <f>SUM(J93:J99)</f>
        <v>0</v>
      </c>
      <c r="K92" s="373"/>
    </row>
    <row r="93" spans="1:11" ht="19.5" customHeight="1" thickBot="1" x14ac:dyDescent="0.35">
      <c r="A93" s="796"/>
      <c r="B93" s="799"/>
      <c r="C93" s="804">
        <v>6</v>
      </c>
      <c r="D93" s="785" t="s">
        <v>232</v>
      </c>
      <c r="E93" s="414" t="s">
        <v>181</v>
      </c>
      <c r="F93" s="415" t="s">
        <v>182</v>
      </c>
      <c r="G93" s="399" t="s">
        <v>183</v>
      </c>
      <c r="H93" s="416">
        <v>0</v>
      </c>
      <c r="I93" s="417">
        <v>0</v>
      </c>
      <c r="J93" s="418">
        <v>0</v>
      </c>
      <c r="K93" s="387"/>
    </row>
    <row r="94" spans="1:11" ht="28.5" customHeight="1" thickBot="1" x14ac:dyDescent="0.35">
      <c r="A94" s="796"/>
      <c r="B94" s="799"/>
      <c r="C94" s="805"/>
      <c r="D94" s="786"/>
      <c r="E94" s="419" t="s">
        <v>198</v>
      </c>
      <c r="F94" s="419" t="s">
        <v>199</v>
      </c>
      <c r="G94" s="420" t="s">
        <v>200</v>
      </c>
      <c r="H94" s="416">
        <v>0</v>
      </c>
      <c r="I94" s="417">
        <v>0</v>
      </c>
      <c r="J94" s="418">
        <v>0</v>
      </c>
      <c r="K94" s="387"/>
    </row>
    <row r="95" spans="1:11" ht="19.5" customHeight="1" x14ac:dyDescent="0.3">
      <c r="A95" s="796"/>
      <c r="B95" s="799"/>
      <c r="C95" s="805"/>
      <c r="D95" s="786"/>
      <c r="E95" s="788" t="s">
        <v>208</v>
      </c>
      <c r="F95" s="788" t="s">
        <v>209</v>
      </c>
      <c r="G95" s="378" t="s">
        <v>210</v>
      </c>
      <c r="H95" s="375">
        <v>0</v>
      </c>
      <c r="I95" s="376">
        <v>0</v>
      </c>
      <c r="J95" s="377">
        <v>0</v>
      </c>
      <c r="K95" s="387"/>
    </row>
    <row r="96" spans="1:11" ht="19.5" customHeight="1" x14ac:dyDescent="0.3">
      <c r="A96" s="796"/>
      <c r="B96" s="799"/>
      <c r="C96" s="805"/>
      <c r="D96" s="786"/>
      <c r="E96" s="777"/>
      <c r="F96" s="777"/>
      <c r="G96" s="378" t="s">
        <v>211</v>
      </c>
      <c r="H96" s="375">
        <v>0</v>
      </c>
      <c r="I96" s="376">
        <v>0</v>
      </c>
      <c r="J96" s="377">
        <v>0</v>
      </c>
      <c r="K96" s="387"/>
    </row>
    <row r="97" spans="1:11" ht="19.5" customHeight="1" x14ac:dyDescent="0.3">
      <c r="A97" s="796"/>
      <c r="B97" s="799"/>
      <c r="C97" s="805"/>
      <c r="D97" s="786"/>
      <c r="E97" s="777"/>
      <c r="F97" s="777"/>
      <c r="G97" s="378" t="s">
        <v>212</v>
      </c>
      <c r="H97" s="375">
        <v>0</v>
      </c>
      <c r="I97" s="376">
        <v>0</v>
      </c>
      <c r="J97" s="377">
        <v>0</v>
      </c>
      <c r="K97" s="387"/>
    </row>
    <row r="98" spans="1:11" ht="20.100000000000001" customHeight="1" x14ac:dyDescent="0.3">
      <c r="A98" s="796"/>
      <c r="B98" s="799"/>
      <c r="C98" s="806"/>
      <c r="D98" s="808"/>
      <c r="E98" s="777"/>
      <c r="F98" s="777"/>
      <c r="G98" s="421" t="s">
        <v>213</v>
      </c>
      <c r="H98" s="422">
        <v>0</v>
      </c>
      <c r="I98" s="423">
        <v>0</v>
      </c>
      <c r="J98" s="424">
        <v>0</v>
      </c>
      <c r="K98" s="387"/>
    </row>
    <row r="99" spans="1:11" ht="21" customHeight="1" thickBot="1" x14ac:dyDescent="0.35">
      <c r="A99" s="797"/>
      <c r="B99" s="800"/>
      <c r="C99" s="807"/>
      <c r="D99" s="809"/>
      <c r="E99" s="778"/>
      <c r="F99" s="778"/>
      <c r="G99" s="425" t="s">
        <v>219</v>
      </c>
      <c r="H99" s="411">
        <v>0</v>
      </c>
      <c r="I99" s="412">
        <v>0</v>
      </c>
      <c r="J99" s="413">
        <v>0</v>
      </c>
      <c r="K99" s="387"/>
    </row>
    <row r="100" spans="1:11" ht="17.25" customHeight="1" thickBot="1" x14ac:dyDescent="0.35">
      <c r="A100" s="357"/>
      <c r="B100" s="400"/>
      <c r="D100" s="359"/>
      <c r="F100" s="359"/>
      <c r="G100" s="357"/>
      <c r="H100" s="401"/>
      <c r="I100" s="402"/>
      <c r="J100" s="401"/>
      <c r="K100" s="387"/>
    </row>
    <row r="101" spans="1:11" s="121" customFormat="1" ht="38.1" customHeight="1" thickBot="1" x14ac:dyDescent="0.25">
      <c r="A101" s="766" t="s">
        <v>233</v>
      </c>
      <c r="B101" s="767"/>
      <c r="C101" s="767"/>
      <c r="D101" s="767"/>
      <c r="E101" s="767"/>
      <c r="F101" s="767"/>
      <c r="G101" s="768"/>
      <c r="H101" s="403">
        <f>+H103+H112</f>
        <v>0</v>
      </c>
      <c r="I101" s="366">
        <f t="shared" ref="I101:J101" si="5">+I103+I112</f>
        <v>0</v>
      </c>
      <c r="J101" s="367">
        <f t="shared" si="5"/>
        <v>0</v>
      </c>
      <c r="K101" s="368"/>
    </row>
    <row r="102" spans="1:11" s="121" customFormat="1" ht="57" customHeight="1" thickBot="1" x14ac:dyDescent="0.25">
      <c r="A102" s="769" t="s">
        <v>384</v>
      </c>
      <c r="B102" s="770"/>
      <c r="C102" s="771" t="s">
        <v>171</v>
      </c>
      <c r="D102" s="772"/>
      <c r="E102" s="771" t="s">
        <v>383</v>
      </c>
      <c r="F102" s="772"/>
      <c r="G102" s="360" t="s">
        <v>172</v>
      </c>
      <c r="H102" s="361" t="s">
        <v>173</v>
      </c>
      <c r="I102" s="362" t="s">
        <v>174</v>
      </c>
      <c r="J102" s="363" t="s">
        <v>175</v>
      </c>
      <c r="K102" s="364"/>
    </row>
    <row r="103" spans="1:11" ht="19.5" customHeight="1" thickBot="1" x14ac:dyDescent="0.35">
      <c r="A103" s="773">
        <v>5</v>
      </c>
      <c r="B103" s="776" t="s">
        <v>234</v>
      </c>
      <c r="C103" s="779" t="s">
        <v>235</v>
      </c>
      <c r="D103" s="779"/>
      <c r="E103" s="779"/>
      <c r="F103" s="779"/>
      <c r="G103" s="780"/>
      <c r="H103" s="403">
        <f>SUM(H104:H111)</f>
        <v>0</v>
      </c>
      <c r="I103" s="403">
        <f>SUM(I104:I111)</f>
        <v>0</v>
      </c>
      <c r="J103" s="404">
        <f>SUM(J104:J111)</f>
        <v>0</v>
      </c>
      <c r="K103" s="373"/>
    </row>
    <row r="104" spans="1:11" ht="19.5" customHeight="1" thickBot="1" x14ac:dyDescent="0.35">
      <c r="A104" s="774"/>
      <c r="B104" s="777"/>
      <c r="C104" s="781">
        <v>4</v>
      </c>
      <c r="D104" s="784" t="s">
        <v>236</v>
      </c>
      <c r="E104" s="419" t="s">
        <v>181</v>
      </c>
      <c r="F104" s="419" t="s">
        <v>182</v>
      </c>
      <c r="G104" s="399" t="s">
        <v>183</v>
      </c>
      <c r="H104" s="416">
        <v>0</v>
      </c>
      <c r="I104" s="417">
        <v>0</v>
      </c>
      <c r="J104" s="418">
        <v>0</v>
      </c>
      <c r="K104" s="387"/>
    </row>
    <row r="105" spans="1:11" ht="19.5" customHeight="1" x14ac:dyDescent="0.3">
      <c r="A105" s="774"/>
      <c r="B105" s="777"/>
      <c r="C105" s="782"/>
      <c r="D105" s="785"/>
      <c r="E105" s="788" t="s">
        <v>198</v>
      </c>
      <c r="F105" s="788" t="s">
        <v>199</v>
      </c>
      <c r="G105" s="374" t="s">
        <v>200</v>
      </c>
      <c r="H105" s="396">
        <v>0</v>
      </c>
      <c r="I105" s="397">
        <v>0</v>
      </c>
      <c r="J105" s="398">
        <v>0</v>
      </c>
      <c r="K105" s="387"/>
    </row>
    <row r="106" spans="1:11" ht="19.5" customHeight="1" thickBot="1" x14ac:dyDescent="0.35">
      <c r="A106" s="774"/>
      <c r="B106" s="777"/>
      <c r="C106" s="783"/>
      <c r="D106" s="786"/>
      <c r="E106" s="789"/>
      <c r="F106" s="789"/>
      <c r="G106" s="407" t="s">
        <v>201</v>
      </c>
      <c r="H106" s="375">
        <v>0</v>
      </c>
      <c r="I106" s="376">
        <v>0</v>
      </c>
      <c r="J106" s="377">
        <v>0</v>
      </c>
      <c r="K106" s="387"/>
    </row>
    <row r="107" spans="1:11" ht="19.5" customHeight="1" x14ac:dyDescent="0.3">
      <c r="A107" s="774"/>
      <c r="B107" s="777"/>
      <c r="C107" s="783"/>
      <c r="D107" s="787"/>
      <c r="E107" s="790" t="s">
        <v>208</v>
      </c>
      <c r="F107" s="792" t="s">
        <v>209</v>
      </c>
      <c r="G107" s="426" t="s">
        <v>210</v>
      </c>
      <c r="H107" s="396">
        <v>0</v>
      </c>
      <c r="I107" s="397">
        <v>0</v>
      </c>
      <c r="J107" s="398">
        <v>0</v>
      </c>
      <c r="K107" s="387"/>
    </row>
    <row r="108" spans="1:11" ht="19.5" customHeight="1" x14ac:dyDescent="0.3">
      <c r="A108" s="774"/>
      <c r="B108" s="777"/>
      <c r="C108" s="783"/>
      <c r="D108" s="787"/>
      <c r="E108" s="790"/>
      <c r="F108" s="792"/>
      <c r="G108" s="426" t="s">
        <v>211</v>
      </c>
      <c r="H108" s="427">
        <v>0</v>
      </c>
      <c r="I108" s="428">
        <v>0</v>
      </c>
      <c r="J108" s="429">
        <v>0</v>
      </c>
      <c r="K108" s="387"/>
    </row>
    <row r="109" spans="1:11" ht="18.75" customHeight="1" x14ac:dyDescent="0.3">
      <c r="A109" s="774"/>
      <c r="B109" s="777"/>
      <c r="C109" s="783"/>
      <c r="D109" s="787"/>
      <c r="E109" s="790"/>
      <c r="F109" s="792"/>
      <c r="G109" s="426" t="s">
        <v>212</v>
      </c>
      <c r="H109" s="375">
        <v>0</v>
      </c>
      <c r="I109" s="376">
        <v>0</v>
      </c>
      <c r="J109" s="377">
        <v>0</v>
      </c>
      <c r="K109" s="387"/>
    </row>
    <row r="110" spans="1:11" ht="18.75" customHeight="1" x14ac:dyDescent="0.3">
      <c r="A110" s="774"/>
      <c r="B110" s="777"/>
      <c r="C110" s="783"/>
      <c r="D110" s="787"/>
      <c r="E110" s="790"/>
      <c r="F110" s="792"/>
      <c r="G110" s="426" t="s">
        <v>213</v>
      </c>
      <c r="H110" s="375">
        <v>0</v>
      </c>
      <c r="I110" s="376">
        <v>0</v>
      </c>
      <c r="J110" s="377">
        <v>0</v>
      </c>
      <c r="K110" s="387"/>
    </row>
    <row r="111" spans="1:11" ht="19.5" customHeight="1" thickBot="1" x14ac:dyDescent="0.35">
      <c r="A111" s="774"/>
      <c r="B111" s="777"/>
      <c r="C111" s="783"/>
      <c r="D111" s="787"/>
      <c r="E111" s="791"/>
      <c r="F111" s="793"/>
      <c r="G111" s="426" t="s">
        <v>219</v>
      </c>
      <c r="H111" s="427">
        <v>0</v>
      </c>
      <c r="I111" s="428">
        <v>0</v>
      </c>
      <c r="J111" s="429">
        <v>0</v>
      </c>
      <c r="K111" s="387"/>
    </row>
    <row r="112" spans="1:11" ht="17.25" thickBot="1" x14ac:dyDescent="0.35">
      <c r="A112" s="774"/>
      <c r="B112" s="777"/>
      <c r="C112" s="779" t="s">
        <v>237</v>
      </c>
      <c r="D112" s="779"/>
      <c r="E112" s="794"/>
      <c r="F112" s="794"/>
      <c r="G112" s="780"/>
      <c r="H112" s="403">
        <f>SUM(H113:H117)</f>
        <v>0</v>
      </c>
      <c r="I112" s="403">
        <f t="shared" ref="I112:J112" si="6">SUM(I113:I117)</f>
        <v>0</v>
      </c>
      <c r="J112" s="404">
        <f t="shared" si="6"/>
        <v>0</v>
      </c>
      <c r="K112" s="373"/>
    </row>
    <row r="113" spans="1:11" ht="41.1" customHeight="1" x14ac:dyDescent="0.3">
      <c r="A113" s="774"/>
      <c r="B113" s="777"/>
      <c r="C113" s="795">
        <v>5</v>
      </c>
      <c r="D113" s="784" t="s">
        <v>238</v>
      </c>
      <c r="E113" s="788" t="s">
        <v>208</v>
      </c>
      <c r="F113" s="798" t="s">
        <v>209</v>
      </c>
      <c r="G113" s="378" t="s">
        <v>210</v>
      </c>
      <c r="H113" s="427">
        <v>0</v>
      </c>
      <c r="I113" s="428">
        <v>0</v>
      </c>
      <c r="J113" s="429">
        <v>0</v>
      </c>
      <c r="K113" s="373"/>
    </row>
    <row r="114" spans="1:11" ht="41.1" customHeight="1" x14ac:dyDescent="0.3">
      <c r="A114" s="774"/>
      <c r="B114" s="777"/>
      <c r="C114" s="796"/>
      <c r="D114" s="785"/>
      <c r="E114" s="777"/>
      <c r="F114" s="799"/>
      <c r="G114" s="378" t="s">
        <v>211</v>
      </c>
      <c r="H114" s="375">
        <v>0</v>
      </c>
      <c r="I114" s="376">
        <v>0</v>
      </c>
      <c r="J114" s="377">
        <v>0</v>
      </c>
      <c r="K114" s="373"/>
    </row>
    <row r="115" spans="1:11" ht="41.1" customHeight="1" thickBot="1" x14ac:dyDescent="0.35">
      <c r="A115" s="774"/>
      <c r="B115" s="777"/>
      <c r="C115" s="796"/>
      <c r="D115" s="785"/>
      <c r="E115" s="777"/>
      <c r="F115" s="799"/>
      <c r="G115" s="425" t="s">
        <v>212</v>
      </c>
      <c r="H115" s="430">
        <v>0</v>
      </c>
      <c r="I115" s="412">
        <v>0</v>
      </c>
      <c r="J115" s="413">
        <v>0</v>
      </c>
      <c r="K115" s="387"/>
    </row>
    <row r="116" spans="1:11" ht="41.1" customHeight="1" thickBot="1" x14ac:dyDescent="0.35">
      <c r="A116" s="774"/>
      <c r="B116" s="777"/>
      <c r="C116" s="796"/>
      <c r="D116" s="785"/>
      <c r="E116" s="777"/>
      <c r="F116" s="799"/>
      <c r="G116" s="425" t="s">
        <v>213</v>
      </c>
      <c r="H116" s="375">
        <v>0</v>
      </c>
      <c r="I116" s="376">
        <v>0</v>
      </c>
      <c r="J116" s="377">
        <v>0</v>
      </c>
      <c r="K116" s="387"/>
    </row>
    <row r="117" spans="1:11" ht="41.1" customHeight="1" thickBot="1" x14ac:dyDescent="0.35">
      <c r="A117" s="775"/>
      <c r="B117" s="778"/>
      <c r="C117" s="797"/>
      <c r="D117" s="786"/>
      <c r="E117" s="778"/>
      <c r="F117" s="800"/>
      <c r="G117" s="425" t="s">
        <v>219</v>
      </c>
      <c r="H117" s="375">
        <v>0</v>
      </c>
      <c r="I117" s="376">
        <v>0</v>
      </c>
      <c r="J117" s="377">
        <v>0</v>
      </c>
      <c r="K117" s="387"/>
    </row>
    <row r="118" spans="1:11" ht="17.25" customHeight="1" thickBot="1" x14ac:dyDescent="0.35">
      <c r="A118" s="357"/>
      <c r="B118" s="400"/>
      <c r="D118" s="359"/>
      <c r="F118" s="359"/>
      <c r="G118" s="357"/>
      <c r="H118" s="401"/>
      <c r="I118" s="402"/>
      <c r="J118" s="401"/>
      <c r="K118" s="387"/>
    </row>
    <row r="119" spans="1:11" s="121" customFormat="1" ht="38.1" customHeight="1" thickBot="1" x14ac:dyDescent="0.25">
      <c r="A119" s="766" t="s">
        <v>239</v>
      </c>
      <c r="B119" s="767"/>
      <c r="C119" s="767"/>
      <c r="D119" s="767"/>
      <c r="E119" s="767"/>
      <c r="F119" s="767"/>
      <c r="G119" s="768"/>
      <c r="H119" s="403">
        <f>+H121</f>
        <v>0</v>
      </c>
      <c r="I119" s="366">
        <f t="shared" ref="I119:J119" si="7">+I121</f>
        <v>0</v>
      </c>
      <c r="J119" s="367">
        <f t="shared" si="7"/>
        <v>0</v>
      </c>
      <c r="K119" s="368"/>
    </row>
    <row r="120" spans="1:11" s="121" customFormat="1" ht="55.5" customHeight="1" thickBot="1" x14ac:dyDescent="0.25">
      <c r="A120" s="771" t="s">
        <v>384</v>
      </c>
      <c r="B120" s="772"/>
      <c r="C120" s="771" t="s">
        <v>171</v>
      </c>
      <c r="D120" s="772"/>
      <c r="E120" s="771" t="s">
        <v>383</v>
      </c>
      <c r="F120" s="772"/>
      <c r="G120" s="360" t="s">
        <v>172</v>
      </c>
      <c r="H120" s="361" t="s">
        <v>173</v>
      </c>
      <c r="I120" s="362" t="s">
        <v>174</v>
      </c>
      <c r="J120" s="363" t="s">
        <v>175</v>
      </c>
      <c r="K120" s="364"/>
    </row>
    <row r="121" spans="1:11" ht="30.95" customHeight="1" thickBot="1" x14ac:dyDescent="0.35">
      <c r="A121" s="806">
        <v>6</v>
      </c>
      <c r="B121" s="830" t="s">
        <v>240</v>
      </c>
      <c r="C121" s="779" t="s">
        <v>241</v>
      </c>
      <c r="D121" s="779"/>
      <c r="E121" s="779"/>
      <c r="F121" s="779"/>
      <c r="G121" s="780"/>
      <c r="H121" s="403">
        <f>SUM(H122:H141)</f>
        <v>0</v>
      </c>
      <c r="I121" s="403">
        <f t="shared" ref="I121:J121" si="8">SUM(I122:I141)</f>
        <v>0</v>
      </c>
      <c r="J121" s="404">
        <f t="shared" si="8"/>
        <v>0</v>
      </c>
      <c r="K121" s="373"/>
    </row>
    <row r="122" spans="1:11" ht="36" customHeight="1" x14ac:dyDescent="0.3">
      <c r="A122" s="796"/>
      <c r="B122" s="777"/>
      <c r="C122" s="781">
        <v>7</v>
      </c>
      <c r="D122" s="784" t="s">
        <v>242</v>
      </c>
      <c r="E122" s="864" t="s">
        <v>181</v>
      </c>
      <c r="F122" s="784" t="s">
        <v>243</v>
      </c>
      <c r="G122" s="374" t="s">
        <v>183</v>
      </c>
      <c r="H122" s="375">
        <v>0</v>
      </c>
      <c r="I122" s="376">
        <v>0</v>
      </c>
      <c r="J122" s="377">
        <v>0</v>
      </c>
      <c r="K122" s="387"/>
    </row>
    <row r="123" spans="1:11" ht="36" customHeight="1" x14ac:dyDescent="0.3">
      <c r="A123" s="796"/>
      <c r="B123" s="777"/>
      <c r="C123" s="783"/>
      <c r="D123" s="786"/>
      <c r="E123" s="829"/>
      <c r="F123" s="786"/>
      <c r="G123" s="406" t="s">
        <v>184</v>
      </c>
      <c r="H123" s="375"/>
      <c r="I123" s="376"/>
      <c r="J123" s="377"/>
      <c r="K123" s="387"/>
    </row>
    <row r="124" spans="1:11" ht="36" customHeight="1" x14ac:dyDescent="0.3">
      <c r="A124" s="796"/>
      <c r="B124" s="777"/>
      <c r="C124" s="783"/>
      <c r="D124" s="786"/>
      <c r="E124" s="829"/>
      <c r="F124" s="786"/>
      <c r="G124" s="406" t="s">
        <v>185</v>
      </c>
      <c r="H124" s="375"/>
      <c r="I124" s="376"/>
      <c r="J124" s="377"/>
      <c r="K124" s="387"/>
    </row>
    <row r="125" spans="1:11" ht="36" customHeight="1" thickBot="1" x14ac:dyDescent="0.35">
      <c r="A125" s="796"/>
      <c r="B125" s="777"/>
      <c r="C125" s="783"/>
      <c r="D125" s="786"/>
      <c r="E125" s="831"/>
      <c r="F125" s="809"/>
      <c r="G125" s="407" t="s">
        <v>186</v>
      </c>
      <c r="H125" s="392">
        <v>0</v>
      </c>
      <c r="I125" s="393">
        <v>0</v>
      </c>
      <c r="J125" s="394">
        <v>0</v>
      </c>
      <c r="K125" s="387"/>
    </row>
    <row r="126" spans="1:11" ht="19.5" customHeight="1" x14ac:dyDescent="0.3">
      <c r="A126" s="796"/>
      <c r="B126" s="777"/>
      <c r="C126" s="783"/>
      <c r="D126" s="786"/>
      <c r="E126" s="864" t="s">
        <v>198</v>
      </c>
      <c r="F126" s="784" t="s">
        <v>244</v>
      </c>
      <c r="G126" s="431" t="s">
        <v>200</v>
      </c>
      <c r="H126" s="396">
        <v>0</v>
      </c>
      <c r="I126" s="397">
        <v>0</v>
      </c>
      <c r="J126" s="398">
        <v>0</v>
      </c>
      <c r="K126" s="387"/>
    </row>
    <row r="127" spans="1:11" ht="19.5" customHeight="1" x14ac:dyDescent="0.3">
      <c r="A127" s="796"/>
      <c r="B127" s="777"/>
      <c r="C127" s="783"/>
      <c r="D127" s="786"/>
      <c r="E127" s="829"/>
      <c r="F127" s="786"/>
      <c r="G127" s="388" t="s">
        <v>201</v>
      </c>
      <c r="H127" s="375">
        <v>0</v>
      </c>
      <c r="I127" s="376">
        <v>0</v>
      </c>
      <c r="J127" s="377">
        <v>0</v>
      </c>
      <c r="K127" s="387"/>
    </row>
    <row r="128" spans="1:11" ht="19.5" customHeight="1" x14ac:dyDescent="0.3">
      <c r="A128" s="796"/>
      <c r="B128" s="777"/>
      <c r="C128" s="783"/>
      <c r="D128" s="786"/>
      <c r="E128" s="829"/>
      <c r="F128" s="786"/>
      <c r="G128" s="390" t="s">
        <v>202</v>
      </c>
      <c r="H128" s="375">
        <v>0</v>
      </c>
      <c r="I128" s="376">
        <v>0</v>
      </c>
      <c r="J128" s="377">
        <v>0</v>
      </c>
      <c r="K128" s="387"/>
    </row>
    <row r="129" spans="1:12" ht="19.5" customHeight="1" x14ac:dyDescent="0.3">
      <c r="A129" s="796"/>
      <c r="B129" s="777"/>
      <c r="C129" s="783"/>
      <c r="D129" s="786"/>
      <c r="E129" s="829"/>
      <c r="F129" s="786"/>
      <c r="G129" s="388" t="s">
        <v>203</v>
      </c>
      <c r="H129" s="375">
        <v>0</v>
      </c>
      <c r="I129" s="376">
        <v>0</v>
      </c>
      <c r="J129" s="377">
        <v>0</v>
      </c>
      <c r="K129" s="387"/>
    </row>
    <row r="130" spans="1:12" ht="19.5" customHeight="1" x14ac:dyDescent="0.3">
      <c r="A130" s="796"/>
      <c r="B130" s="777"/>
      <c r="C130" s="783"/>
      <c r="D130" s="786"/>
      <c r="E130" s="829"/>
      <c r="F130" s="786"/>
      <c r="G130" s="390" t="s">
        <v>204</v>
      </c>
      <c r="H130" s="375">
        <v>0</v>
      </c>
      <c r="I130" s="376">
        <v>0</v>
      </c>
      <c r="J130" s="377">
        <v>0</v>
      </c>
      <c r="K130" s="387"/>
    </row>
    <row r="131" spans="1:12" ht="19.5" customHeight="1" x14ac:dyDescent="0.3">
      <c r="A131" s="796"/>
      <c r="B131" s="777"/>
      <c r="C131" s="783"/>
      <c r="D131" s="786"/>
      <c r="E131" s="829"/>
      <c r="F131" s="786"/>
      <c r="G131" s="388" t="s">
        <v>205</v>
      </c>
      <c r="H131" s="375">
        <v>0</v>
      </c>
      <c r="I131" s="376">
        <v>0</v>
      </c>
      <c r="J131" s="377">
        <v>0</v>
      </c>
      <c r="K131" s="387"/>
    </row>
    <row r="132" spans="1:12" ht="19.5" customHeight="1" x14ac:dyDescent="0.3">
      <c r="A132" s="796"/>
      <c r="B132" s="777"/>
      <c r="C132" s="783"/>
      <c r="D132" s="786"/>
      <c r="E132" s="829"/>
      <c r="F132" s="786"/>
      <c r="G132" s="390" t="s">
        <v>206</v>
      </c>
      <c r="H132" s="375">
        <v>0</v>
      </c>
      <c r="I132" s="376">
        <v>0</v>
      </c>
      <c r="J132" s="377">
        <v>0</v>
      </c>
      <c r="K132" s="387"/>
    </row>
    <row r="133" spans="1:12" ht="19.5" customHeight="1" x14ac:dyDescent="0.3">
      <c r="A133" s="796"/>
      <c r="B133" s="777"/>
      <c r="C133" s="783"/>
      <c r="D133" s="786"/>
      <c r="E133" s="829"/>
      <c r="F133" s="786"/>
      <c r="G133" s="432" t="s">
        <v>207</v>
      </c>
      <c r="H133" s="375">
        <v>0</v>
      </c>
      <c r="I133" s="376">
        <v>0</v>
      </c>
      <c r="J133" s="377">
        <v>0</v>
      </c>
      <c r="K133" s="387"/>
    </row>
    <row r="134" spans="1:12" ht="19.5" customHeight="1" thickBot="1" x14ac:dyDescent="0.35">
      <c r="A134" s="796"/>
      <c r="B134" s="777"/>
      <c r="C134" s="783"/>
      <c r="D134" s="786"/>
      <c r="E134" s="831"/>
      <c r="F134" s="809"/>
      <c r="G134" s="433" t="s">
        <v>245</v>
      </c>
      <c r="H134" s="392">
        <v>0</v>
      </c>
      <c r="I134" s="393">
        <v>0</v>
      </c>
      <c r="J134" s="394">
        <v>0</v>
      </c>
      <c r="K134" s="387"/>
    </row>
    <row r="135" spans="1:12" ht="19.5" customHeight="1" x14ac:dyDescent="0.3">
      <c r="A135" s="796"/>
      <c r="B135" s="777"/>
      <c r="C135" s="783"/>
      <c r="D135" s="786"/>
      <c r="E135" s="828" t="s">
        <v>208</v>
      </c>
      <c r="F135" s="785" t="s">
        <v>246</v>
      </c>
      <c r="G135" s="378" t="s">
        <v>210</v>
      </c>
      <c r="H135" s="375">
        <v>0</v>
      </c>
      <c r="I135" s="376">
        <v>0</v>
      </c>
      <c r="J135" s="377">
        <v>0</v>
      </c>
      <c r="K135" s="387"/>
    </row>
    <row r="136" spans="1:12" ht="19.5" customHeight="1" x14ac:dyDescent="0.3">
      <c r="A136" s="796"/>
      <c r="B136" s="777"/>
      <c r="C136" s="783"/>
      <c r="D136" s="786"/>
      <c r="E136" s="829"/>
      <c r="F136" s="786"/>
      <c r="G136" s="378" t="s">
        <v>211</v>
      </c>
      <c r="H136" s="375">
        <v>0</v>
      </c>
      <c r="I136" s="376">
        <v>0</v>
      </c>
      <c r="J136" s="377">
        <v>0</v>
      </c>
      <c r="K136" s="387"/>
    </row>
    <row r="137" spans="1:12" ht="19.5" customHeight="1" x14ac:dyDescent="0.3">
      <c r="A137" s="796"/>
      <c r="B137" s="777"/>
      <c r="C137" s="783"/>
      <c r="D137" s="786"/>
      <c r="E137" s="829"/>
      <c r="F137" s="786"/>
      <c r="G137" s="378" t="s">
        <v>212</v>
      </c>
      <c r="H137" s="375">
        <v>0</v>
      </c>
      <c r="I137" s="376">
        <v>0</v>
      </c>
      <c r="J137" s="377">
        <v>0</v>
      </c>
      <c r="K137" s="387"/>
    </row>
    <row r="138" spans="1:12" ht="19.5" customHeight="1" x14ac:dyDescent="0.3">
      <c r="A138" s="796"/>
      <c r="B138" s="777"/>
      <c r="C138" s="783"/>
      <c r="D138" s="786"/>
      <c r="E138" s="829"/>
      <c r="F138" s="786"/>
      <c r="G138" s="378" t="s">
        <v>213</v>
      </c>
      <c r="H138" s="375">
        <v>0</v>
      </c>
      <c r="I138" s="376">
        <v>0</v>
      </c>
      <c r="J138" s="377">
        <v>0</v>
      </c>
      <c r="K138" s="387"/>
    </row>
    <row r="139" spans="1:12" ht="18" customHeight="1" x14ac:dyDescent="0.3">
      <c r="A139" s="796"/>
      <c r="B139" s="777"/>
      <c r="C139" s="783"/>
      <c r="D139" s="786"/>
      <c r="E139" s="829"/>
      <c r="F139" s="786"/>
      <c r="G139" s="378" t="s">
        <v>219</v>
      </c>
      <c r="H139" s="375">
        <v>0</v>
      </c>
      <c r="I139" s="376">
        <v>0</v>
      </c>
      <c r="J139" s="409">
        <v>0</v>
      </c>
      <c r="K139" s="387"/>
    </row>
    <row r="140" spans="1:12" ht="18.75" customHeight="1" x14ac:dyDescent="0.3">
      <c r="A140" s="796"/>
      <c r="B140" s="777"/>
      <c r="C140" s="868"/>
      <c r="D140" s="808"/>
      <c r="E140" s="830"/>
      <c r="F140" s="808"/>
      <c r="G140" s="378" t="s">
        <v>220</v>
      </c>
      <c r="H140" s="375">
        <v>0</v>
      </c>
      <c r="I140" s="376">
        <v>0</v>
      </c>
      <c r="J140" s="409">
        <v>0</v>
      </c>
      <c r="K140" s="387"/>
    </row>
    <row r="141" spans="1:12" ht="20.25" customHeight="1" thickBot="1" x14ac:dyDescent="0.35">
      <c r="A141" s="797"/>
      <c r="B141" s="778"/>
      <c r="C141" s="869"/>
      <c r="D141" s="809"/>
      <c r="E141" s="831"/>
      <c r="F141" s="809"/>
      <c r="G141" s="399" t="s">
        <v>221</v>
      </c>
      <c r="H141" s="411">
        <v>0</v>
      </c>
      <c r="I141" s="412">
        <v>0</v>
      </c>
      <c r="J141" s="413">
        <v>0</v>
      </c>
      <c r="K141" s="387"/>
    </row>
    <row r="142" spans="1:12" ht="20.100000000000001" customHeight="1" thickBot="1" x14ac:dyDescent="0.35">
      <c r="A142" s="357"/>
      <c r="B142" s="400"/>
      <c r="D142" s="359"/>
      <c r="F142" s="359"/>
      <c r="G142" s="357"/>
      <c r="H142" s="401"/>
      <c r="I142" s="402"/>
      <c r="J142" s="434" t="s">
        <v>247</v>
      </c>
      <c r="K142" s="434" t="s">
        <v>248</v>
      </c>
      <c r="L142" s="401"/>
    </row>
    <row r="143" spans="1:12" ht="33" x14ac:dyDescent="0.3">
      <c r="A143" s="865" t="s">
        <v>249</v>
      </c>
      <c r="B143" s="866"/>
      <c r="C143" s="866"/>
      <c r="D143" s="435">
        <f>'PAG. 2'!Q7</f>
        <v>0</v>
      </c>
      <c r="E143" s="436"/>
      <c r="F143" s="437" t="s">
        <v>250</v>
      </c>
      <c r="G143" s="436" t="s">
        <v>251</v>
      </c>
      <c r="H143" s="416">
        <v>0</v>
      </c>
      <c r="I143" s="417">
        <v>0</v>
      </c>
      <c r="J143" s="438">
        <f>IF(I143&lt;=D143*2%,IF(I143&gt;H143,H143,I143),IF(H143&lt;=D143*2%,H143,D143*2%))</f>
        <v>0</v>
      </c>
      <c r="K143" s="438">
        <f>IF(J143&lt;=180000,J143,180000)</f>
        <v>0</v>
      </c>
      <c r="L143" s="439">
        <f>+K143</f>
        <v>0</v>
      </c>
    </row>
    <row r="144" spans="1:12" ht="14.1" customHeight="1" x14ac:dyDescent="0.3">
      <c r="J144" s="440"/>
      <c r="K144" s="441"/>
      <c r="L144" s="442">
        <f>SUM(K13:K141)*0.02041</f>
        <v>0</v>
      </c>
    </row>
    <row r="146" spans="1:12" x14ac:dyDescent="0.3">
      <c r="A146" s="207"/>
      <c r="B146" s="208"/>
      <c r="C146" s="208"/>
      <c r="D146" s="208"/>
      <c r="E146" s="208"/>
      <c r="F146" s="208"/>
      <c r="G146" s="208"/>
      <c r="H146" s="208"/>
      <c r="I146" s="208"/>
      <c r="J146" s="208"/>
      <c r="K146" s="208"/>
      <c r="L146" s="209"/>
    </row>
    <row r="147" spans="1:12" x14ac:dyDescent="0.3">
      <c r="A147" s="210"/>
      <c r="B147" s="3"/>
      <c r="C147" s="348" t="s">
        <v>361</v>
      </c>
      <c r="D147" s="3"/>
      <c r="E147" s="3"/>
      <c r="F147" s="3"/>
      <c r="G147" s="3"/>
      <c r="H147" s="3"/>
      <c r="I147" s="867" t="s">
        <v>29</v>
      </c>
      <c r="J147" s="867"/>
      <c r="K147" s="3"/>
      <c r="L147" s="213"/>
    </row>
    <row r="148" spans="1:12" x14ac:dyDescent="0.3">
      <c r="A148" s="210"/>
      <c r="B148" s="3"/>
      <c r="C148" s="348"/>
      <c r="D148" s="3"/>
      <c r="E148" s="3"/>
      <c r="F148" s="3"/>
      <c r="G148" s="3"/>
      <c r="H148" s="3"/>
      <c r="I148" s="443"/>
      <c r="J148" s="443"/>
      <c r="K148" s="3"/>
      <c r="L148" s="213"/>
    </row>
    <row r="149" spans="1:12" x14ac:dyDescent="0.3">
      <c r="A149" s="210"/>
      <c r="B149" s="3"/>
      <c r="C149" s="3"/>
      <c r="D149" s="3"/>
      <c r="E149" s="3"/>
      <c r="F149" s="3"/>
      <c r="G149" s="3"/>
      <c r="H149" s="3"/>
      <c r="I149" s="3"/>
      <c r="J149" s="3"/>
      <c r="K149" s="3"/>
      <c r="L149" s="213"/>
    </row>
    <row r="150" spans="1:12" x14ac:dyDescent="0.3">
      <c r="A150" s="210"/>
      <c r="B150" s="444"/>
      <c r="C150" s="444"/>
      <c r="D150" s="444"/>
      <c r="E150" s="218"/>
      <c r="F150" s="218"/>
      <c r="G150" s="218"/>
      <c r="H150" s="215"/>
      <c r="I150" s="445"/>
      <c r="J150" s="445"/>
      <c r="K150" s="216"/>
      <c r="L150" s="213"/>
    </row>
    <row r="151" spans="1:12" x14ac:dyDescent="0.3">
      <c r="A151" s="42"/>
      <c r="B151" s="217"/>
      <c r="C151" s="217"/>
      <c r="D151" s="217"/>
      <c r="E151" s="217"/>
      <c r="F151" s="217"/>
      <c r="G151" s="217"/>
      <c r="H151" s="217"/>
      <c r="I151" s="217"/>
      <c r="J151" s="217"/>
      <c r="K151" s="217"/>
      <c r="L151" s="44"/>
    </row>
  </sheetData>
  <mergeCells count="101">
    <mergeCell ref="D122:D141"/>
    <mergeCell ref="E122:E125"/>
    <mergeCell ref="F122:F125"/>
    <mergeCell ref="E126:E134"/>
    <mergeCell ref="F126:F134"/>
    <mergeCell ref="E135:E141"/>
    <mergeCell ref="F135:F141"/>
    <mergeCell ref="A143:C143"/>
    <mergeCell ref="I147:J147"/>
    <mergeCell ref="A121:A141"/>
    <mergeCell ref="B121:B141"/>
    <mergeCell ref="C121:G121"/>
    <mergeCell ref="C122:C141"/>
    <mergeCell ref="A1:J1"/>
    <mergeCell ref="K13:K27"/>
    <mergeCell ref="A56:A88"/>
    <mergeCell ref="B56:B88"/>
    <mergeCell ref="C72:C88"/>
    <mergeCell ref="D72:D88"/>
    <mergeCell ref="E82:E88"/>
    <mergeCell ref="F82:F88"/>
    <mergeCell ref="A90:G90"/>
    <mergeCell ref="A7:B7"/>
    <mergeCell ref="C7:D7"/>
    <mergeCell ref="E7:F7"/>
    <mergeCell ref="A3:C3"/>
    <mergeCell ref="E13:E27"/>
    <mergeCell ref="F13:F27"/>
    <mergeCell ref="E28:E36"/>
    <mergeCell ref="F28:F36"/>
    <mergeCell ref="E37:E40"/>
    <mergeCell ref="F37:F40"/>
    <mergeCell ref="A8:G8"/>
    <mergeCell ref="A10:G10"/>
    <mergeCell ref="A11:B11"/>
    <mergeCell ref="C11:D11"/>
    <mergeCell ref="E11:F11"/>
    <mergeCell ref="A12:A40"/>
    <mergeCell ref="B12:B40"/>
    <mergeCell ref="C12:G12"/>
    <mergeCell ref="C13:C40"/>
    <mergeCell ref="D13:D40"/>
    <mergeCell ref="A42:G42"/>
    <mergeCell ref="A43:B43"/>
    <mergeCell ref="C43:D43"/>
    <mergeCell ref="E43:F43"/>
    <mergeCell ref="A44:A52"/>
    <mergeCell ref="B44:B52"/>
    <mergeCell ref="C44:G44"/>
    <mergeCell ref="C45:C52"/>
    <mergeCell ref="D45:D52"/>
    <mergeCell ref="E45:E52"/>
    <mergeCell ref="F45:F52"/>
    <mergeCell ref="A54:G54"/>
    <mergeCell ref="A55:B55"/>
    <mergeCell ref="C55:D55"/>
    <mergeCell ref="E55:F55"/>
    <mergeCell ref="C56:G56"/>
    <mergeCell ref="C57:C70"/>
    <mergeCell ref="D57:D70"/>
    <mergeCell ref="E57:E66"/>
    <mergeCell ref="F57:F66"/>
    <mergeCell ref="E67:E70"/>
    <mergeCell ref="F67:F70"/>
    <mergeCell ref="C71:G71"/>
    <mergeCell ref="E72:E79"/>
    <mergeCell ref="F72:F79"/>
    <mergeCell ref="E80:E81"/>
    <mergeCell ref="F80:F81"/>
    <mergeCell ref="A91:B91"/>
    <mergeCell ref="C91:D91"/>
    <mergeCell ref="E91:F91"/>
    <mergeCell ref="A92:A99"/>
    <mergeCell ref="B92:B99"/>
    <mergeCell ref="C92:G92"/>
    <mergeCell ref="C93:C99"/>
    <mergeCell ref="D93:D99"/>
    <mergeCell ref="E95:E99"/>
    <mergeCell ref="F95:F99"/>
    <mergeCell ref="A101:G101"/>
    <mergeCell ref="A102:B102"/>
    <mergeCell ref="C102:D102"/>
    <mergeCell ref="E102:F102"/>
    <mergeCell ref="A103:A117"/>
    <mergeCell ref="B103:B117"/>
    <mergeCell ref="A119:G119"/>
    <mergeCell ref="A120:B120"/>
    <mergeCell ref="C120:D120"/>
    <mergeCell ref="E120:F120"/>
    <mergeCell ref="C103:G103"/>
    <mergeCell ref="C104:C111"/>
    <mergeCell ref="D104:D111"/>
    <mergeCell ref="E105:E106"/>
    <mergeCell ref="F105:F106"/>
    <mergeCell ref="E107:E111"/>
    <mergeCell ref="F107:F111"/>
    <mergeCell ref="C112:G112"/>
    <mergeCell ref="C113:C117"/>
    <mergeCell ref="D113:D117"/>
    <mergeCell ref="E113:E117"/>
    <mergeCell ref="F113:F117"/>
  </mergeCells>
  <conditionalFormatting sqref="K12 K44 K56 K71:K75 K92 K103 K112:K114 K121 L143">
    <cfRule type="cellIs" dxfId="11" priority="3" operator="lessThan">
      <formula>#REF!</formula>
    </cfRule>
  </conditionalFormatting>
  <conditionalFormatting sqref="K8">
    <cfRule type="cellIs" dxfId="10" priority="2" operator="lessThan">
      <formula>#REF!</formula>
    </cfRule>
  </conditionalFormatting>
  <conditionalFormatting sqref="J143:K143">
    <cfRule type="cellIs" dxfId="9" priority="1" operator="lessThan">
      <formula>$I$143</formula>
    </cfRule>
  </conditionalFormatting>
  <pageMargins left="0.7" right="0.7" top="0.75" bottom="0.75" header="0.3" footer="0.3"/>
  <pageSetup paperSize="9" scale="49" fitToWidth="0" fitToHeight="0" orientation="landscape" r:id="rId1"/>
  <rowBreaks count="5" manualBreakCount="5">
    <brk id="41" max="16383" man="1"/>
    <brk id="53" max="16383" man="1"/>
    <brk id="88" max="16383" man="1"/>
    <brk id="98" max="16383" man="1"/>
    <brk id="116"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49"/>
  <sheetViews>
    <sheetView showGridLines="0" zoomScaleNormal="100" workbookViewId="0">
      <selection activeCell="L1" sqref="L1"/>
    </sheetView>
  </sheetViews>
  <sheetFormatPr defaultColWidth="11.42578125" defaultRowHeight="13.5" x14ac:dyDescent="0.25"/>
  <cols>
    <col min="1" max="1" width="6.7109375" style="55" customWidth="1"/>
    <col min="2" max="2" width="48.85546875" style="55" customWidth="1"/>
    <col min="3" max="3" width="22.7109375" style="55" bestFit="1" customWidth="1"/>
    <col min="4" max="4" width="16.28515625" style="55" bestFit="1" customWidth="1"/>
    <col min="5" max="5" width="16" style="55" bestFit="1" customWidth="1"/>
    <col min="6" max="7" width="2.28515625" style="55" customWidth="1"/>
    <col min="8" max="8" width="40.85546875" style="55" customWidth="1"/>
    <col min="9" max="9" width="16.28515625" style="447" bestFit="1" customWidth="1"/>
    <col min="10" max="10" width="16.28515625" style="451" bestFit="1" customWidth="1"/>
    <col min="11" max="11" width="2.28515625" style="55" customWidth="1"/>
    <col min="12" max="12" width="17.42578125" style="55" customWidth="1"/>
    <col min="13" max="13" width="13.85546875" style="447" customWidth="1"/>
    <col min="14" max="14" width="12.85546875" style="452" customWidth="1"/>
    <col min="15" max="16384" width="11.42578125" style="55"/>
  </cols>
  <sheetData>
    <row r="1" spans="1:17" ht="33" customHeight="1" x14ac:dyDescent="0.25">
      <c r="A1" s="872" t="s">
        <v>385</v>
      </c>
      <c r="B1" s="872"/>
      <c r="C1" s="872"/>
      <c r="D1" s="872"/>
      <c r="E1" s="872"/>
      <c r="F1" s="872"/>
      <c r="G1" s="872"/>
      <c r="H1" s="872"/>
      <c r="I1" s="872"/>
      <c r="J1" s="872"/>
      <c r="K1" s="872"/>
      <c r="L1" s="143"/>
      <c r="M1" s="496"/>
      <c r="N1" s="497"/>
      <c r="O1" s="498"/>
      <c r="P1" s="498"/>
      <c r="Q1" s="498"/>
    </row>
    <row r="2" spans="1:17" ht="9.75" customHeight="1" x14ac:dyDescent="0.25">
      <c r="A2" s="498"/>
      <c r="B2" s="498"/>
      <c r="G2" s="498"/>
      <c r="J2" s="499"/>
      <c r="K2" s="498"/>
      <c r="L2" s="498"/>
      <c r="M2" s="496"/>
      <c r="N2" s="497"/>
      <c r="O2" s="498"/>
      <c r="P2" s="498"/>
      <c r="Q2" s="498"/>
    </row>
    <row r="3" spans="1:17" s="500" customFormat="1" ht="29.1" customHeight="1" x14ac:dyDescent="0.2">
      <c r="E3" s="501"/>
      <c r="F3" s="502"/>
      <c r="G3" s="502"/>
      <c r="I3" s="503" t="s">
        <v>105</v>
      </c>
      <c r="J3" s="504"/>
      <c r="L3" s="505"/>
      <c r="M3" s="505"/>
      <c r="N3" s="505"/>
      <c r="O3" s="505"/>
      <c r="P3" s="506"/>
    </row>
    <row r="4" spans="1:17" s="114" customFormat="1" ht="9" customHeight="1" x14ac:dyDescent="0.25">
      <c r="A4" s="507"/>
      <c r="B4" s="507"/>
      <c r="C4" s="507"/>
      <c r="D4" s="507"/>
      <c r="E4" s="507"/>
      <c r="F4" s="508"/>
      <c r="G4" s="509"/>
      <c r="I4" s="510"/>
      <c r="J4" s="510"/>
      <c r="K4" s="510"/>
      <c r="L4" s="511"/>
      <c r="M4" s="510"/>
      <c r="N4" s="510"/>
      <c r="O4" s="510"/>
      <c r="P4" s="115"/>
    </row>
    <row r="5" spans="1:17" s="114" customFormat="1" ht="29.1" customHeight="1" x14ac:dyDescent="0.25">
      <c r="A5" s="902" t="s">
        <v>30</v>
      </c>
      <c r="B5" s="903"/>
      <c r="C5" s="512" t="str">
        <f>g_codice_verbale</f>
        <v>Inserire l'ID della domanda di aiuto di SiSco e la data di inizio delle operazioni di controllo</v>
      </c>
      <c r="D5" s="513"/>
      <c r="E5" s="116"/>
      <c r="F5" s="448"/>
      <c r="G5" s="116"/>
      <c r="I5" s="503" t="s">
        <v>107</v>
      </c>
      <c r="J5" s="504"/>
      <c r="L5" s="511"/>
      <c r="M5" s="449"/>
      <c r="N5" s="449"/>
      <c r="O5" s="449"/>
      <c r="P5" s="115"/>
    </row>
    <row r="6" spans="1:17" ht="14.25" thickBot="1" x14ac:dyDescent="0.3">
      <c r="A6" s="450"/>
    </row>
    <row r="7" spans="1:17" ht="51.75" thickBot="1" x14ac:dyDescent="0.3">
      <c r="A7" s="453" t="s">
        <v>253</v>
      </c>
      <c r="B7" s="453" t="s">
        <v>254</v>
      </c>
      <c r="C7" s="454" t="s">
        <v>255</v>
      </c>
      <c r="D7" s="454" t="s">
        <v>256</v>
      </c>
      <c r="E7" s="455" t="s">
        <v>257</v>
      </c>
      <c r="F7" s="114"/>
      <c r="G7" s="117"/>
      <c r="H7" s="453" t="s">
        <v>258</v>
      </c>
      <c r="I7" s="455" t="s">
        <v>259</v>
      </c>
      <c r="J7" s="455" t="s">
        <v>256</v>
      </c>
    </row>
    <row r="8" spans="1:17" ht="33.75" customHeight="1" x14ac:dyDescent="0.25">
      <c r="A8" s="456" t="s">
        <v>179</v>
      </c>
      <c r="B8" s="888" t="s">
        <v>260</v>
      </c>
      <c r="C8" s="514">
        <f>+'ALLEGATO 1b'!I37</f>
        <v>0</v>
      </c>
      <c r="D8" s="514">
        <f>+'ALLEGATO 1b'!J37</f>
        <v>0</v>
      </c>
      <c r="E8" s="891" t="str">
        <f>IF(D8+D9+D10&gt;0,(D8+D9+D10)/$D$24,"")</f>
        <v/>
      </c>
      <c r="F8" s="114"/>
      <c r="G8" s="114"/>
      <c r="H8" s="894" t="s">
        <v>355</v>
      </c>
      <c r="I8" s="896" t="str">
        <f>IF(E8="","",IF(E8&lt;100.1%,"SI","NO"))</f>
        <v/>
      </c>
      <c r="J8" s="899">
        <f>IF(I8="NO",$D$24*44%,D8+D9+D10)</f>
        <v>0</v>
      </c>
      <c r="N8" s="457" t="e">
        <f>+(D8/(D8+D9+D10))</f>
        <v>#DIV/0!</v>
      </c>
    </row>
    <row r="9" spans="1:17" ht="32.25" customHeight="1" x14ac:dyDescent="0.25">
      <c r="A9" s="458" t="s">
        <v>261</v>
      </c>
      <c r="B9" s="889"/>
      <c r="C9" s="515">
        <f>+'ALLEGATO 1b'!I86</f>
        <v>0</v>
      </c>
      <c r="D9" s="515">
        <f>+'ALLEGATO 1b'!J86</f>
        <v>0</v>
      </c>
      <c r="E9" s="892"/>
      <c r="F9" s="114"/>
      <c r="G9" s="114"/>
      <c r="H9" s="895"/>
      <c r="I9" s="897"/>
      <c r="J9" s="900"/>
      <c r="N9" s="457" t="e">
        <f>+(D9/(D8+D9+D10))</f>
        <v>#DIV/0!</v>
      </c>
    </row>
    <row r="10" spans="1:17" ht="32.25" customHeight="1" x14ac:dyDescent="0.25">
      <c r="A10" s="459" t="s">
        <v>262</v>
      </c>
      <c r="B10" s="890"/>
      <c r="C10" s="515">
        <f>+'ALLEGATO 1b'!I141</f>
        <v>0</v>
      </c>
      <c r="D10" s="515">
        <f>+'ALLEGATO 1b'!J141</f>
        <v>0</v>
      </c>
      <c r="E10" s="893"/>
      <c r="F10" s="114"/>
      <c r="G10" s="114"/>
      <c r="H10" s="879"/>
      <c r="I10" s="898"/>
      <c r="J10" s="885"/>
      <c r="N10" s="457" t="e">
        <f>+(D10/(D8+D9+D10))</f>
        <v>#DIV/0!</v>
      </c>
    </row>
    <row r="11" spans="1:17" ht="27.75" thickBot="1" x14ac:dyDescent="0.3">
      <c r="A11" s="460" t="s">
        <v>263</v>
      </c>
      <c r="B11" s="461" t="s">
        <v>264</v>
      </c>
      <c r="C11" s="516">
        <f>'ALLEGATO 1b'!I93</f>
        <v>0</v>
      </c>
      <c r="D11" s="516">
        <f>+'ALLEGATO 1b'!J93</f>
        <v>0</v>
      </c>
      <c r="E11" s="517" t="str">
        <f>IF(D11&gt;0,D11/$D$24,"")</f>
        <v/>
      </c>
      <c r="F11" s="462"/>
      <c r="G11" s="462"/>
      <c r="H11" s="463" t="s">
        <v>359</v>
      </c>
      <c r="I11" s="518" t="str">
        <f>IF(E11="","",IF(E11&lt;20%,"SI","NO"))</f>
        <v/>
      </c>
      <c r="J11" s="519">
        <f>IF(I11="NO",$D$24*20%,D11)</f>
        <v>0</v>
      </c>
      <c r="N11" s="452">
        <f>+D11-J11</f>
        <v>0</v>
      </c>
    </row>
    <row r="12" spans="1:17" ht="14.1" customHeight="1" thickBot="1" x14ac:dyDescent="0.3">
      <c r="B12" s="450"/>
    </row>
    <row r="13" spans="1:17" ht="57.75" customHeight="1" thickBot="1" x14ac:dyDescent="0.3">
      <c r="B13" s="453" t="s">
        <v>171</v>
      </c>
      <c r="C13" s="454" t="s">
        <v>265</v>
      </c>
      <c r="D13" s="454" t="s">
        <v>256</v>
      </c>
      <c r="E13" s="455" t="s">
        <v>257</v>
      </c>
      <c r="F13" s="462"/>
      <c r="G13" s="464"/>
      <c r="H13" s="453" t="s">
        <v>266</v>
      </c>
      <c r="I13" s="455" t="s">
        <v>259</v>
      </c>
      <c r="J13" s="455" t="s">
        <v>256</v>
      </c>
      <c r="L13" s="465" t="s">
        <v>267</v>
      </c>
    </row>
    <row r="14" spans="1:17" ht="40.5" x14ac:dyDescent="0.25">
      <c r="A14" s="456" t="s">
        <v>179</v>
      </c>
      <c r="B14" s="466" t="s">
        <v>268</v>
      </c>
      <c r="C14" s="514">
        <f>'ALLEGATO 1b'!I12</f>
        <v>0</v>
      </c>
      <c r="D14" s="514">
        <f>'ALLEGATO 1b'!J12</f>
        <v>0</v>
      </c>
      <c r="E14" s="520" t="str">
        <f>IF(D14&gt;0,D14/$D$24,"")</f>
        <v/>
      </c>
      <c r="F14" s="467"/>
      <c r="G14" s="468"/>
      <c r="H14" s="469" t="s">
        <v>356</v>
      </c>
      <c r="I14" s="521" t="str">
        <f>IF(E14="","",IF(E14&lt;100.1%,"SI","NO"))</f>
        <v/>
      </c>
      <c r="J14" s="522">
        <f>IF(I14="NO",$D$24*77%,D14)</f>
        <v>0</v>
      </c>
      <c r="L14" s="522">
        <f>IF(J8=D8+D9+D10,J14,J14-(D8+D9+D10-J8)*N8)</f>
        <v>0</v>
      </c>
      <c r="M14" s="470"/>
    </row>
    <row r="15" spans="1:17" ht="67.5" x14ac:dyDescent="0.25">
      <c r="A15" s="471" t="s">
        <v>217</v>
      </c>
      <c r="B15" s="472" t="s">
        <v>269</v>
      </c>
      <c r="C15" s="515">
        <f>'ALLEGATO 1b'!I44</f>
        <v>0</v>
      </c>
      <c r="D15" s="515">
        <f>'ALLEGATO 1b'!J44</f>
        <v>0</v>
      </c>
      <c r="E15" s="523" t="str">
        <f>IF(D15&gt;0,D15/$D$24,"")</f>
        <v/>
      </c>
      <c r="F15" s="467"/>
      <c r="G15" s="468"/>
      <c r="H15" s="469" t="s">
        <v>357</v>
      </c>
      <c r="I15" s="521" t="str">
        <f>IF(E15="","",IF(E15&lt;100.1%,"SI","NO"))</f>
        <v/>
      </c>
      <c r="J15" s="524">
        <f>IF(I15="NO",$D$24*77%,D15)</f>
        <v>0</v>
      </c>
      <c r="L15" s="525">
        <f>+J15</f>
        <v>0</v>
      </c>
    </row>
    <row r="16" spans="1:17" ht="32.25" customHeight="1" x14ac:dyDescent="0.25">
      <c r="A16" s="458" t="s">
        <v>270</v>
      </c>
      <c r="B16" s="473" t="s">
        <v>271</v>
      </c>
      <c r="C16" s="515">
        <f>'ALLEGATO 1b'!I56</f>
        <v>0</v>
      </c>
      <c r="D16" s="515">
        <f>'ALLEGATO 1b'!J56</f>
        <v>0</v>
      </c>
      <c r="E16" s="523" t="str">
        <f>IF(D16&gt;0,D16/$D$24,"")</f>
        <v/>
      </c>
      <c r="F16" s="467"/>
      <c r="G16" s="468"/>
      <c r="H16" s="469" t="s">
        <v>357</v>
      </c>
      <c r="I16" s="521" t="str">
        <f>IF(E16="","",IF(E16&lt;100.1%,"SI","NO"))</f>
        <v/>
      </c>
      <c r="J16" s="524">
        <f>IF(I16="NO",$D$24*77%,D16)</f>
        <v>0</v>
      </c>
      <c r="L16" s="525">
        <f>+J16</f>
        <v>0</v>
      </c>
    </row>
    <row r="17" spans="1:14" ht="45" customHeight="1" x14ac:dyDescent="0.25">
      <c r="A17" s="458" t="s">
        <v>261</v>
      </c>
      <c r="B17" s="473" t="s">
        <v>272</v>
      </c>
      <c r="C17" s="515">
        <f>'ALLEGATO 1b'!I71</f>
        <v>0</v>
      </c>
      <c r="D17" s="515">
        <f>'ALLEGATO 1b'!J71</f>
        <v>0</v>
      </c>
      <c r="E17" s="523" t="str">
        <f>IF(D17&gt;0,D17/$D$24,"")</f>
        <v/>
      </c>
      <c r="F17" s="467"/>
      <c r="G17" s="468"/>
      <c r="H17" s="469" t="s">
        <v>357</v>
      </c>
      <c r="I17" s="521" t="str">
        <f>IF(E17="","",IF(E17&lt;100.1%,"SI","NO"))</f>
        <v/>
      </c>
      <c r="J17" s="524">
        <f>IF(I17="NO",$D$24*77%,D17)</f>
        <v>0</v>
      </c>
      <c r="L17" s="522">
        <f>IF(J8=D8+D9+D10,J17,J17-(D8+D9+D10-J8)*N9)</f>
        <v>0</v>
      </c>
      <c r="M17" s="470"/>
    </row>
    <row r="18" spans="1:14" ht="40.5" x14ac:dyDescent="0.25">
      <c r="A18" s="874" t="s">
        <v>263</v>
      </c>
      <c r="B18" s="473" t="s">
        <v>273</v>
      </c>
      <c r="C18" s="515">
        <f>'ALLEGATO 1b'!I90-C19</f>
        <v>0</v>
      </c>
      <c r="D18" s="515">
        <f>'ALLEGATO 1b'!J90-D19</f>
        <v>0</v>
      </c>
      <c r="E18" s="876" t="str">
        <f>IF(D18+D19&gt;0,(D18+D19)/$D$24,"")</f>
        <v/>
      </c>
      <c r="F18" s="474"/>
      <c r="G18" s="475"/>
      <c r="H18" s="878" t="s">
        <v>358</v>
      </c>
      <c r="I18" s="880" t="str">
        <f>IF(E18="","",IF(E18&lt;100.1%,"SI","NO"))</f>
        <v/>
      </c>
      <c r="J18" s="882">
        <f>IF(I18="NO",$D$24*36.3%,(D18+D19))</f>
        <v>0</v>
      </c>
      <c r="L18" s="884">
        <f>IF(J11=D11,J18,J18-N11)</f>
        <v>0</v>
      </c>
    </row>
    <row r="19" spans="1:14" ht="27" customHeight="1" x14ac:dyDescent="0.25">
      <c r="A19" s="875"/>
      <c r="B19" s="473" t="s">
        <v>274</v>
      </c>
      <c r="C19" s="515">
        <f>'ALLEGATO 1b'!I96</f>
        <v>0</v>
      </c>
      <c r="D19" s="515">
        <f>'ALLEGATO 1b'!J96</f>
        <v>0</v>
      </c>
      <c r="E19" s="877"/>
      <c r="F19" s="462"/>
      <c r="G19" s="464"/>
      <c r="H19" s="879"/>
      <c r="I19" s="881"/>
      <c r="J19" s="883"/>
      <c r="L19" s="885"/>
    </row>
    <row r="20" spans="1:14" ht="32.25" customHeight="1" x14ac:dyDescent="0.25">
      <c r="A20" s="476" t="s">
        <v>275</v>
      </c>
      <c r="B20" s="477" t="s">
        <v>276</v>
      </c>
      <c r="C20" s="515">
        <f>'ALLEGATO 1b'!I103</f>
        <v>0</v>
      </c>
      <c r="D20" s="515">
        <f>'ALLEGATO 1b'!J103</f>
        <v>0</v>
      </c>
      <c r="E20" s="523" t="str">
        <f>IF(D20&gt;0,D20/$D$24,"")</f>
        <v/>
      </c>
      <c r="F20" s="467"/>
      <c r="G20" s="468"/>
      <c r="H20" s="469" t="s">
        <v>357</v>
      </c>
      <c r="I20" s="521" t="str">
        <f>IF(E20="","",IF(E20&lt;100.1%,"SI","NO"))</f>
        <v/>
      </c>
      <c r="J20" s="524">
        <f>IF(I20="NO",$D$24*77%,D20)</f>
        <v>0</v>
      </c>
      <c r="L20" s="526">
        <f>+J20</f>
        <v>0</v>
      </c>
    </row>
    <row r="21" spans="1:14" ht="81" x14ac:dyDescent="0.25">
      <c r="A21" s="478" t="s">
        <v>277</v>
      </c>
      <c r="B21" s="477" t="s">
        <v>278</v>
      </c>
      <c r="C21" s="527">
        <f>'ALLEGATO 1b'!I112</f>
        <v>0</v>
      </c>
      <c r="D21" s="527">
        <f>'ALLEGATO 1b'!J112</f>
        <v>0</v>
      </c>
      <c r="E21" s="523" t="str">
        <f>IF(D21&gt;0,D21/$D$24,"")</f>
        <v/>
      </c>
      <c r="F21" s="467"/>
      <c r="G21" s="468"/>
      <c r="H21" s="469" t="s">
        <v>357</v>
      </c>
      <c r="I21" s="521" t="str">
        <f>IF(E21="","",IF(E21&lt;100.1%,"SI","NO"))</f>
        <v/>
      </c>
      <c r="J21" s="528">
        <f>IF(I21="NO",$D$24*77%,D21)</f>
        <v>0</v>
      </c>
      <c r="L21" s="529">
        <f>+J21</f>
        <v>0</v>
      </c>
    </row>
    <row r="22" spans="1:14" ht="53.45" customHeight="1" thickBot="1" x14ac:dyDescent="0.3">
      <c r="A22" s="479" t="s">
        <v>262</v>
      </c>
      <c r="B22" s="472" t="s">
        <v>279</v>
      </c>
      <c r="C22" s="515">
        <f>'ALLEGATO 1b'!I121</f>
        <v>0</v>
      </c>
      <c r="D22" s="515">
        <f>'ALLEGATO 1b'!J121</f>
        <v>0</v>
      </c>
      <c r="E22" s="530" t="str">
        <f>IF(D22&gt;0,D22/$D$24,"")</f>
        <v/>
      </c>
      <c r="F22" s="467"/>
      <c r="G22" s="468"/>
      <c r="H22" s="463" t="s">
        <v>360</v>
      </c>
      <c r="I22" s="531" t="str">
        <f>IF(E22="","",IF(E22&lt;100.1%,"SI","NO"))</f>
        <v/>
      </c>
      <c r="J22" s="528">
        <f>+D22</f>
        <v>0</v>
      </c>
      <c r="L22" s="522">
        <f>IF(J8=D8+D9+D10,J22,J22-(D8+D9+D10-J8)*N10)</f>
        <v>0</v>
      </c>
      <c r="M22" s="870"/>
      <c r="N22" s="871"/>
    </row>
    <row r="23" spans="1:14" ht="19.5" customHeight="1" thickBot="1" x14ac:dyDescent="0.3">
      <c r="B23" s="480" t="s">
        <v>280</v>
      </c>
      <c r="C23" s="532">
        <f>'ALLEGATO 1b'!I143</f>
        <v>0</v>
      </c>
      <c r="D23" s="533">
        <f>'ALLEGATO 1b'!J143</f>
        <v>0</v>
      </c>
      <c r="F23" s="114"/>
      <c r="G23" s="114"/>
      <c r="I23" s="481" t="s">
        <v>281</v>
      </c>
      <c r="J23" s="534">
        <f>+D23</f>
        <v>0</v>
      </c>
      <c r="K23" s="482"/>
      <c r="L23" s="534">
        <f>+J23</f>
        <v>0</v>
      </c>
      <c r="M23" s="55"/>
      <c r="N23" s="55"/>
    </row>
    <row r="24" spans="1:14" ht="18.75" customHeight="1" thickBot="1" x14ac:dyDescent="0.3">
      <c r="B24" s="483" t="s">
        <v>282</v>
      </c>
      <c r="C24" s="535">
        <f>SUM(C14:C23)</f>
        <v>0</v>
      </c>
      <c r="D24" s="536">
        <f>SUM(D14:D23)</f>
        <v>0</v>
      </c>
      <c r="H24" s="484"/>
      <c r="I24" s="483" t="s">
        <v>282</v>
      </c>
      <c r="J24" s="537">
        <f>SUM(J14:J23)</f>
        <v>0</v>
      </c>
      <c r="L24" s="537">
        <f>SUM(L14:L23)</f>
        <v>0</v>
      </c>
      <c r="M24" s="55"/>
      <c r="N24" s="55"/>
    </row>
    <row r="25" spans="1:14" ht="18.75" customHeight="1" x14ac:dyDescent="0.25">
      <c r="B25" s="483"/>
      <c r="C25" s="538"/>
      <c r="D25" s="539"/>
      <c r="J25" s="55"/>
      <c r="L25" s="485"/>
      <c r="M25" s="55"/>
      <c r="N25" s="55"/>
    </row>
    <row r="26" spans="1:14" ht="18.75" customHeight="1" x14ac:dyDescent="0.25">
      <c r="B26" s="483"/>
      <c r="C26" s="538"/>
      <c r="D26" s="539"/>
      <c r="J26" s="55"/>
      <c r="L26" s="485"/>
      <c r="M26" s="55"/>
      <c r="N26" s="55"/>
    </row>
    <row r="27" spans="1:14" ht="24.75" customHeight="1" x14ac:dyDescent="0.25">
      <c r="B27" s="905" t="s">
        <v>283</v>
      </c>
      <c r="C27" s="906"/>
      <c r="D27" s="906"/>
      <c r="E27" s="486" t="s">
        <v>284</v>
      </c>
      <c r="J27" s="55"/>
      <c r="K27" s="487"/>
      <c r="L27" s="485"/>
      <c r="M27" s="55"/>
      <c r="N27" s="55"/>
    </row>
    <row r="28" spans="1:14" ht="15.75" customHeight="1" x14ac:dyDescent="0.25">
      <c r="B28" s="907" t="s">
        <v>285</v>
      </c>
      <c r="C28" s="908"/>
      <c r="D28" s="908"/>
      <c r="E28" s="488" t="s">
        <v>286</v>
      </c>
      <c r="J28" s="55"/>
      <c r="L28" s="485"/>
      <c r="M28" s="55"/>
      <c r="N28" s="55"/>
    </row>
    <row r="29" spans="1:14" ht="21.75" customHeight="1" x14ac:dyDescent="0.25">
      <c r="B29" s="886" t="s">
        <v>287</v>
      </c>
      <c r="C29" s="886"/>
      <c r="D29" s="887"/>
      <c r="E29" s="527"/>
      <c r="J29" s="55"/>
      <c r="L29" s="485"/>
      <c r="M29" s="55"/>
      <c r="N29" s="55"/>
    </row>
    <row r="30" spans="1:14" ht="23.25" customHeight="1" x14ac:dyDescent="0.25">
      <c r="B30" s="886" t="s">
        <v>288</v>
      </c>
      <c r="C30" s="886"/>
      <c r="D30" s="887"/>
      <c r="E30" s="527"/>
      <c r="J30" s="55"/>
      <c r="L30" s="485"/>
      <c r="M30" s="55"/>
      <c r="N30" s="55"/>
    </row>
    <row r="31" spans="1:14" ht="23.25" customHeight="1" x14ac:dyDescent="0.25">
      <c r="B31" s="886" t="s">
        <v>289</v>
      </c>
      <c r="C31" s="886"/>
      <c r="D31" s="887"/>
      <c r="E31" s="527"/>
      <c r="J31" s="55"/>
      <c r="L31" s="485"/>
      <c r="M31" s="55"/>
      <c r="N31" s="55"/>
    </row>
    <row r="32" spans="1:14" ht="23.25" customHeight="1" x14ac:dyDescent="0.25">
      <c r="B32" s="886" t="s">
        <v>290</v>
      </c>
      <c r="C32" s="886"/>
      <c r="D32" s="887"/>
      <c r="E32" s="527"/>
      <c r="J32" s="55"/>
      <c r="M32" s="55"/>
      <c r="N32" s="55"/>
    </row>
    <row r="33" spans="1:14" ht="23.25" customHeight="1" x14ac:dyDescent="0.25">
      <c r="B33" s="886" t="s">
        <v>291</v>
      </c>
      <c r="C33" s="886"/>
      <c r="D33" s="887"/>
      <c r="E33" s="489"/>
      <c r="M33" s="55"/>
      <c r="N33" s="55"/>
    </row>
    <row r="34" spans="1:14" ht="18" customHeight="1" x14ac:dyDescent="0.25">
      <c r="D34" s="490" t="s">
        <v>282</v>
      </c>
      <c r="E34" s="540" t="str">
        <f>IF(D22&gt;0,SUM(E29:E33),"")</f>
        <v/>
      </c>
      <c r="H34" s="491" t="str">
        <f>IF(E34="","",IF(E34=D22,"","IMPORTO ERRATO!"))</f>
        <v/>
      </c>
      <c r="M34" s="55"/>
      <c r="N34" s="55"/>
    </row>
    <row r="35" spans="1:14" ht="18" customHeight="1" x14ac:dyDescent="0.25">
      <c r="B35" s="55" t="s">
        <v>292</v>
      </c>
      <c r="D35" s="490"/>
      <c r="E35" s="114"/>
      <c r="M35" s="55"/>
      <c r="N35" s="55"/>
    </row>
    <row r="36" spans="1:14" ht="25.5" customHeight="1" x14ac:dyDescent="0.25">
      <c r="B36" s="873"/>
      <c r="C36" s="873"/>
      <c r="D36" s="873"/>
      <c r="E36" s="873"/>
      <c r="F36" s="873"/>
      <c r="G36" s="873"/>
      <c r="H36" s="873"/>
      <c r="I36" s="873"/>
      <c r="J36" s="873"/>
      <c r="K36" s="873"/>
      <c r="L36" s="873"/>
      <c r="M36" s="55"/>
      <c r="N36" s="55"/>
    </row>
    <row r="37" spans="1:14" ht="25.5" customHeight="1" x14ac:dyDescent="0.25">
      <c r="B37" s="873"/>
      <c r="C37" s="873"/>
      <c r="D37" s="873"/>
      <c r="E37" s="873"/>
      <c r="F37" s="873"/>
      <c r="G37" s="873"/>
      <c r="H37" s="873"/>
      <c r="I37" s="873"/>
      <c r="J37" s="873"/>
      <c r="K37" s="873"/>
      <c r="L37" s="873"/>
      <c r="M37" s="55"/>
      <c r="N37" s="55"/>
    </row>
    <row r="38" spans="1:14" ht="25.5" customHeight="1" x14ac:dyDescent="0.25">
      <c r="B38" s="873"/>
      <c r="C38" s="873"/>
      <c r="D38" s="873"/>
      <c r="E38" s="873"/>
      <c r="F38" s="873"/>
      <c r="G38" s="873"/>
      <c r="H38" s="873"/>
      <c r="I38" s="873"/>
      <c r="J38" s="873"/>
      <c r="K38" s="873"/>
      <c r="L38" s="873"/>
      <c r="M38" s="55"/>
      <c r="N38" s="55"/>
    </row>
    <row r="39" spans="1:14" ht="25.5" customHeight="1" x14ac:dyDescent="0.25">
      <c r="B39" s="873"/>
      <c r="C39" s="873"/>
      <c r="D39" s="873"/>
      <c r="E39" s="873"/>
      <c r="F39" s="873"/>
      <c r="G39" s="873"/>
      <c r="H39" s="873"/>
      <c r="I39" s="873"/>
      <c r="J39" s="873"/>
      <c r="K39" s="873"/>
      <c r="L39" s="873"/>
      <c r="M39" s="55"/>
      <c r="N39" s="55"/>
    </row>
    <row r="40" spans="1:14" ht="25.5" customHeight="1" x14ac:dyDescent="0.25">
      <c r="B40" s="873"/>
      <c r="C40" s="873"/>
      <c r="D40" s="873"/>
      <c r="E40" s="873"/>
      <c r="F40" s="873"/>
      <c r="G40" s="873"/>
      <c r="H40" s="873"/>
      <c r="I40" s="873"/>
      <c r="J40" s="873"/>
      <c r="K40" s="873"/>
      <c r="L40" s="873"/>
      <c r="M40" s="55"/>
      <c r="N40" s="55"/>
    </row>
    <row r="41" spans="1:14" ht="25.5" customHeight="1" x14ac:dyDescent="0.25">
      <c r="B41" s="873"/>
      <c r="C41" s="873"/>
      <c r="D41" s="873"/>
      <c r="E41" s="873"/>
      <c r="F41" s="873"/>
      <c r="G41" s="873"/>
      <c r="H41" s="873"/>
      <c r="I41" s="873"/>
      <c r="J41" s="873"/>
      <c r="K41" s="873"/>
      <c r="L41" s="873"/>
      <c r="M41" s="55"/>
      <c r="N41" s="55"/>
    </row>
    <row r="42" spans="1:14" ht="25.5" customHeight="1" x14ac:dyDescent="0.25">
      <c r="B42" s="873"/>
      <c r="C42" s="873"/>
      <c r="D42" s="873"/>
      <c r="E42" s="873"/>
      <c r="F42" s="873"/>
      <c r="G42" s="873"/>
      <c r="H42" s="873"/>
      <c r="I42" s="873"/>
      <c r="J42" s="873"/>
      <c r="K42" s="873"/>
      <c r="L42" s="873"/>
      <c r="M42" s="55"/>
      <c r="N42" s="55"/>
    </row>
    <row r="43" spans="1:14" ht="25.5" customHeight="1" x14ac:dyDescent="0.25">
      <c r="B43" s="873"/>
      <c r="C43" s="873"/>
      <c r="D43" s="873"/>
      <c r="E43" s="873"/>
      <c r="F43" s="873"/>
      <c r="G43" s="873"/>
      <c r="H43" s="873"/>
      <c r="I43" s="873"/>
      <c r="J43" s="873"/>
      <c r="K43" s="873"/>
      <c r="L43" s="873"/>
      <c r="M43" s="55"/>
      <c r="N43" s="55"/>
    </row>
    <row r="44" spans="1:14" ht="25.5" customHeight="1" thickBot="1" x14ac:dyDescent="0.3">
      <c r="B44" s="904"/>
      <c r="C44" s="904"/>
      <c r="D44" s="904"/>
      <c r="E44" s="904"/>
      <c r="F44" s="904"/>
      <c r="G44" s="904"/>
      <c r="H44" s="904"/>
      <c r="I44" s="904"/>
      <c r="J44" s="904"/>
      <c r="K44" s="904"/>
      <c r="L44" s="904"/>
      <c r="M44" s="55"/>
      <c r="N44" s="55"/>
    </row>
    <row r="45" spans="1:14" ht="14.25" customHeight="1" x14ac:dyDescent="0.25">
      <c r="A45" s="57"/>
      <c r="B45" s="492" t="s">
        <v>361</v>
      </c>
      <c r="C45" s="112"/>
      <c r="D45" s="112"/>
      <c r="E45" s="112"/>
      <c r="F45" s="112"/>
      <c r="G45" s="112"/>
      <c r="H45" s="901" t="s">
        <v>29</v>
      </c>
      <c r="I45" s="901"/>
      <c r="J45" s="493"/>
      <c r="K45" s="112"/>
      <c r="L45" s="113"/>
      <c r="M45" s="55"/>
      <c r="N45" s="55"/>
    </row>
    <row r="46" spans="1:14" x14ac:dyDescent="0.25">
      <c r="A46" s="58"/>
      <c r="B46" s="59"/>
      <c r="C46" s="60"/>
      <c r="D46" s="60"/>
      <c r="E46" s="60"/>
      <c r="F46" s="60"/>
      <c r="G46" s="60"/>
      <c r="H46" s="62"/>
      <c r="I46" s="62"/>
      <c r="J46" s="61"/>
      <c r="K46" s="114"/>
      <c r="L46" s="117"/>
      <c r="M46" s="55"/>
      <c r="N46" s="55"/>
    </row>
    <row r="47" spans="1:14" x14ac:dyDescent="0.25">
      <c r="A47" s="58"/>
      <c r="B47" s="59"/>
      <c r="C47" s="59"/>
      <c r="D47" s="59"/>
      <c r="E47" s="59"/>
      <c r="F47" s="59"/>
      <c r="G47" s="59"/>
      <c r="H47" s="59"/>
      <c r="I47" s="59"/>
      <c r="J47" s="59"/>
      <c r="K47" s="114"/>
      <c r="L47" s="117"/>
      <c r="M47" s="55"/>
      <c r="N47" s="55"/>
    </row>
    <row r="48" spans="1:14" x14ac:dyDescent="0.25">
      <c r="A48" s="58"/>
      <c r="B48" s="63"/>
      <c r="C48" s="219"/>
      <c r="D48" s="219"/>
      <c r="E48" s="219"/>
      <c r="F48" s="219"/>
      <c r="G48" s="219"/>
      <c r="H48" s="64"/>
      <c r="I48" s="64"/>
      <c r="J48" s="541"/>
      <c r="K48" s="114"/>
      <c r="L48" s="117"/>
      <c r="M48" s="55"/>
      <c r="N48" s="55"/>
    </row>
    <row r="49" spans="1:14" ht="14.25" thickBot="1" x14ac:dyDescent="0.3">
      <c r="A49" s="65"/>
      <c r="B49" s="66"/>
      <c r="C49" s="66"/>
      <c r="D49" s="66"/>
      <c r="E49" s="66"/>
      <c r="F49" s="66"/>
      <c r="G49" s="66"/>
      <c r="H49" s="66"/>
      <c r="I49" s="66"/>
      <c r="J49" s="66"/>
      <c r="K49" s="66"/>
      <c r="L49" s="67"/>
      <c r="M49" s="55"/>
      <c r="N49" s="55"/>
    </row>
  </sheetData>
  <mergeCells count="31">
    <mergeCell ref="H8:H10"/>
    <mergeCell ref="I8:I10"/>
    <mergeCell ref="J8:J10"/>
    <mergeCell ref="H45:I45"/>
    <mergeCell ref="A5:B5"/>
    <mergeCell ref="B38:L38"/>
    <mergeCell ref="B39:L39"/>
    <mergeCell ref="B40:L40"/>
    <mergeCell ref="B41:L41"/>
    <mergeCell ref="B42:L42"/>
    <mergeCell ref="B43:L43"/>
    <mergeCell ref="B44:L44"/>
    <mergeCell ref="B27:D27"/>
    <mergeCell ref="B28:D28"/>
    <mergeCell ref="B29:D29"/>
    <mergeCell ref="M22:N22"/>
    <mergeCell ref="A1:K1"/>
    <mergeCell ref="B36:L36"/>
    <mergeCell ref="B37:L37"/>
    <mergeCell ref="A18:A19"/>
    <mergeCell ref="E18:E19"/>
    <mergeCell ref="H18:H19"/>
    <mergeCell ref="I18:I19"/>
    <mergeCell ref="J18:J19"/>
    <mergeCell ref="L18:L19"/>
    <mergeCell ref="B30:D30"/>
    <mergeCell ref="B31:D31"/>
    <mergeCell ref="B32:D32"/>
    <mergeCell ref="B33:D33"/>
    <mergeCell ref="B8:B10"/>
    <mergeCell ref="E8:E10"/>
  </mergeCells>
  <phoneticPr fontId="4" type="noConversion"/>
  <conditionalFormatting sqref="I14:I18 I20:I22">
    <cfRule type="cellIs" dxfId="8" priority="20" operator="equal">
      <formula>"NO"</formula>
    </cfRule>
  </conditionalFormatting>
  <conditionalFormatting sqref="I8 I11">
    <cfRule type="cellIs" dxfId="7" priority="17" operator="equal">
      <formula>"NO"</formula>
    </cfRule>
  </conditionalFormatting>
  <conditionalFormatting sqref="L14">
    <cfRule type="cellIs" dxfId="6" priority="14" operator="lessThan">
      <formula>$J$14</formula>
    </cfRule>
  </conditionalFormatting>
  <conditionalFormatting sqref="L17">
    <cfRule type="cellIs" dxfId="5" priority="13" operator="lessThan">
      <formula>$J$17</formula>
    </cfRule>
  </conditionalFormatting>
  <conditionalFormatting sqref="L18">
    <cfRule type="cellIs" dxfId="4" priority="12" operator="lessThan">
      <formula>$J$18</formula>
    </cfRule>
  </conditionalFormatting>
  <conditionalFormatting sqref="H34">
    <cfRule type="cellIs" dxfId="3" priority="5" operator="equal">
      <formula>"IMPORTO ERRATO!"</formula>
    </cfRule>
  </conditionalFormatting>
  <conditionalFormatting sqref="L22">
    <cfRule type="cellIs" dxfId="2" priority="1" operator="lessThan">
      <formula>$J$22</formula>
    </cfRule>
    <cfRule type="cellIs" dxfId="1" priority="2" operator="lessThan">
      <formula>$J$22</formula>
    </cfRule>
    <cfRule type="cellIs" dxfId="0" priority="3" operator="lessThan">
      <formula>$J$17</formula>
    </cfRule>
  </conditionalFormatting>
  <printOptions horizontalCentered="1"/>
  <pageMargins left="0.19685039370078741" right="0.19685039370078741" top="0.23622047244094491" bottom="0.15748031496062992" header="0.27559055118110237" footer="0.15748031496062992"/>
  <pageSetup paperSize="9" scale="72" fitToHeight="0" orientation="landscape" r:id="rId1"/>
  <headerFooter alignWithMargins="0">
    <oddFooter>Pagina &amp;P di &amp;N</oddFooter>
  </headerFooter>
  <rowBreaks count="1" manualBreakCount="1">
    <brk id="25" max="11" man="1"/>
  </rowBreaks>
  <ignoredErrors>
    <ignoredError sqref="A20:A22 A10:A11 A16:A18 A9" numberStoredAsText="1"/>
    <ignoredError sqref="L22" formula="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oglio18">
    <pageSetUpPr fitToPage="1"/>
  </sheetPr>
  <dimension ref="A1:U62"/>
  <sheetViews>
    <sheetView showGridLines="0" topLeftCell="A16" zoomScale="85" zoomScaleNormal="85" workbookViewId="0">
      <selection activeCell="S19" sqref="S19"/>
    </sheetView>
  </sheetViews>
  <sheetFormatPr defaultColWidth="8.85546875" defaultRowHeight="13.5" x14ac:dyDescent="0.25"/>
  <cols>
    <col min="1" max="1" width="22.85546875" style="55" customWidth="1"/>
    <col min="2" max="2" width="25.140625" style="55" customWidth="1"/>
    <col min="3" max="3" width="25.7109375" style="55" customWidth="1"/>
    <col min="4" max="4" width="22.140625" style="55" customWidth="1"/>
    <col min="5" max="5" width="25.85546875" style="55" customWidth="1"/>
    <col min="6" max="6" width="3" style="55" customWidth="1"/>
    <col min="7" max="7" width="11.140625" style="55" customWidth="1"/>
    <col min="8" max="8" width="3" style="55" customWidth="1"/>
    <col min="9" max="9" width="22.42578125" style="55" customWidth="1"/>
    <col min="10" max="10" width="2.28515625" style="55" customWidth="1"/>
    <col min="11" max="11" width="25.85546875" style="55" customWidth="1"/>
    <col min="12" max="14" width="20" style="55" hidden="1" customWidth="1"/>
    <col min="15" max="15" width="20" style="55" customWidth="1"/>
    <col min="16" max="16" width="23.140625" style="55" customWidth="1"/>
    <col min="17" max="19" width="8.85546875" style="55" customWidth="1"/>
    <col min="20" max="20" width="8.85546875" style="55"/>
    <col min="21" max="21" width="0" style="55" hidden="1" customWidth="1"/>
    <col min="22" max="16384" width="8.85546875" style="55"/>
  </cols>
  <sheetData>
    <row r="1" spans="1:16" x14ac:dyDescent="0.25">
      <c r="A1" s="912" t="s">
        <v>293</v>
      </c>
      <c r="B1" s="912"/>
      <c r="C1" s="912"/>
      <c r="D1" s="912"/>
      <c r="E1" s="912"/>
      <c r="F1" s="912"/>
      <c r="G1" s="912"/>
      <c r="H1" s="912"/>
      <c r="I1" s="912"/>
      <c r="J1" s="912"/>
      <c r="K1" s="143"/>
      <c r="L1" s="561"/>
      <c r="M1" s="561"/>
      <c r="N1" s="561"/>
      <c r="O1" s="561"/>
    </row>
    <row r="2" spans="1:16" ht="11.1" customHeight="1" x14ac:dyDescent="0.25">
      <c r="A2" s="498"/>
      <c r="B2" s="498"/>
      <c r="C2" s="498"/>
      <c r="D2" s="498"/>
      <c r="E2" s="498"/>
      <c r="F2" s="498"/>
      <c r="G2" s="498"/>
      <c r="H2" s="498"/>
      <c r="I2" s="498"/>
      <c r="J2" s="498"/>
      <c r="K2" s="498"/>
      <c r="L2" s="498"/>
      <c r="M2" s="498"/>
      <c r="N2" s="498"/>
      <c r="O2" s="498"/>
    </row>
    <row r="3" spans="1:16" s="500" customFormat="1" ht="29.1" customHeight="1" x14ac:dyDescent="0.2">
      <c r="E3" s="501"/>
      <c r="F3" s="502"/>
      <c r="G3" s="502"/>
      <c r="J3" s="503" t="s">
        <v>105</v>
      </c>
      <c r="K3" s="562">
        <f>g_codice_IT_op</f>
        <v>0</v>
      </c>
      <c r="L3" s="505"/>
      <c r="M3" s="505"/>
      <c r="N3" s="505"/>
      <c r="O3" s="505"/>
      <c r="P3" s="506"/>
    </row>
    <row r="4" spans="1:16" s="114" customFormat="1" ht="9" customHeight="1" x14ac:dyDescent="0.25">
      <c r="A4" s="507"/>
      <c r="B4" s="507"/>
      <c r="C4" s="507"/>
      <c r="D4" s="507"/>
      <c r="E4" s="507"/>
      <c r="F4" s="508"/>
      <c r="G4" s="509"/>
      <c r="J4" s="510"/>
      <c r="K4" s="510"/>
      <c r="L4" s="511"/>
      <c r="M4" s="510"/>
      <c r="N4" s="510"/>
      <c r="O4" s="510"/>
      <c r="P4" s="115"/>
    </row>
    <row r="5" spans="1:16" s="114" customFormat="1" ht="29.1" customHeight="1" x14ac:dyDescent="0.25">
      <c r="B5" s="503" t="s">
        <v>30</v>
      </c>
      <c r="C5" s="917" t="str">
        <f>g_codice_verbale</f>
        <v>Inserire l'ID della domanda di aiuto di SiSco e la data di inizio delle operazioni di controllo</v>
      </c>
      <c r="D5" s="918"/>
      <c r="E5" s="918"/>
      <c r="F5" s="448"/>
      <c r="G5" s="116"/>
      <c r="J5" s="503" t="s">
        <v>107</v>
      </c>
      <c r="K5" s="562">
        <f>g_annualita</f>
        <v>0</v>
      </c>
      <c r="L5" s="511"/>
      <c r="M5" s="449"/>
      <c r="N5" s="449"/>
      <c r="O5" s="449"/>
      <c r="P5" s="115"/>
    </row>
    <row r="6" spans="1:16" s="345" customFormat="1" ht="18" customHeight="1" x14ac:dyDescent="0.2"/>
    <row r="7" spans="1:16" ht="27.95" customHeight="1" x14ac:dyDescent="0.25">
      <c r="A7" s="542" t="s">
        <v>294</v>
      </c>
      <c r="B7" s="915" t="e">
        <f>IF(A8&gt;70%,"ATTENZIONE: l'OP ha superato il limite del 70% secondo il Reg. 1275/2020 Art.1 comma II.","")</f>
        <v>#DIV/0!</v>
      </c>
      <c r="C7" s="916"/>
      <c r="D7" s="916"/>
      <c r="E7" s="916"/>
    </row>
    <row r="8" spans="1:16" s="345" customFormat="1" ht="33.75" customHeight="1" x14ac:dyDescent="0.2">
      <c r="A8" s="563" t="e">
        <f>('PAG. 2'!Q5-B12)/('ALLEGATO 1b'!I8-B12)</f>
        <v>#DIV/0!</v>
      </c>
      <c r="B8" s="909" t="s">
        <v>295</v>
      </c>
      <c r="C8" s="909"/>
      <c r="D8" s="909" t="s">
        <v>296</v>
      </c>
      <c r="E8" s="909"/>
      <c r="I8" s="543" t="s">
        <v>297</v>
      </c>
    </row>
    <row r="9" spans="1:16" s="345" customFormat="1" ht="29.25" customHeight="1" x14ac:dyDescent="0.2">
      <c r="A9" s="542" t="s">
        <v>298</v>
      </c>
      <c r="B9" s="542" t="s">
        <v>299</v>
      </c>
      <c r="C9" s="542" t="s">
        <v>300</v>
      </c>
      <c r="D9" s="544" t="s">
        <v>301</v>
      </c>
      <c r="E9" s="544" t="s">
        <v>302</v>
      </c>
      <c r="I9" s="544" t="s">
        <v>302</v>
      </c>
    </row>
    <row r="10" spans="1:16" s="345" customFormat="1" ht="67.5" x14ac:dyDescent="0.2">
      <c r="A10" s="545" t="s">
        <v>303</v>
      </c>
      <c r="B10" s="564">
        <f>+'ALLEGATO 1b EQUILIBRIO'!C24-'RIEPILOGO SANZIONI'!B12-'RIEPILOGO SANZIONI'!B11</f>
        <v>0</v>
      </c>
      <c r="C10" s="564">
        <f>+'ALLEGATO 1b EQUILIBRIO'!L24-'ALLEGATO 1b EQUILIBRIO'!L18</f>
        <v>0</v>
      </c>
      <c r="D10" s="564" t="e">
        <f>B10*A8</f>
        <v>#DIV/0!</v>
      </c>
      <c r="E10" s="564" t="e">
        <f>C10*A8</f>
        <v>#DIV/0!</v>
      </c>
      <c r="I10" s="564" t="e">
        <f>IF(#REF!&gt;0,+E10,"")</f>
        <v>#REF!</v>
      </c>
      <c r="L10" s="546"/>
      <c r="M10" s="546" t="e">
        <f>+E10</f>
        <v>#DIV/0!</v>
      </c>
      <c r="N10" s="345" t="s">
        <v>304</v>
      </c>
    </row>
    <row r="11" spans="1:16" s="345" customFormat="1" ht="72.95" customHeight="1" x14ac:dyDescent="0.2">
      <c r="A11" s="545" t="s">
        <v>305</v>
      </c>
      <c r="B11" s="564">
        <f>+'ALLEGATO 1b EQUILIBRIO'!C18</f>
        <v>0</v>
      </c>
      <c r="C11" s="564">
        <f>+'ALLEGATO 1b EQUILIBRIO'!L18-'RIEPILOGO SANZIONI'!C12</f>
        <v>0</v>
      </c>
      <c r="D11" s="564" t="e">
        <f>B11*A8</f>
        <v>#DIV/0!</v>
      </c>
      <c r="E11" s="564" t="e">
        <f>C11*A8</f>
        <v>#DIV/0!</v>
      </c>
      <c r="I11" s="564" t="e">
        <f>IF(#REF!&gt;0,+E11,"")</f>
        <v>#REF!</v>
      </c>
      <c r="L11" s="546"/>
      <c r="M11" s="546" t="e">
        <f>SUM(E11:E12)</f>
        <v>#DIV/0!</v>
      </c>
      <c r="N11" s="345" t="s">
        <v>306</v>
      </c>
      <c r="P11" s="547" t="s">
        <v>138</v>
      </c>
    </row>
    <row r="12" spans="1:16" s="345" customFormat="1" ht="33" customHeight="1" x14ac:dyDescent="0.2">
      <c r="A12" s="548" t="s">
        <v>307</v>
      </c>
      <c r="B12" s="565">
        <f>+'ALLEGATO 1b EQUILIBRIO'!C19</f>
        <v>0</v>
      </c>
      <c r="C12" s="565">
        <f>+'ALLEGATO 1b EQUILIBRIO'!D19</f>
        <v>0</v>
      </c>
      <c r="D12" s="565">
        <f>B12</f>
        <v>0</v>
      </c>
      <c r="E12" s="565">
        <f>C12</f>
        <v>0</v>
      </c>
      <c r="G12" s="549"/>
      <c r="I12" s="566"/>
      <c r="L12" s="546"/>
      <c r="M12" s="550"/>
      <c r="N12" s="550"/>
      <c r="P12" s="551"/>
    </row>
    <row r="13" spans="1:16" s="345" customFormat="1" ht="13.5" customHeight="1" thickBot="1" x14ac:dyDescent="0.25">
      <c r="A13" s="552"/>
      <c r="B13" s="567"/>
      <c r="C13" s="567"/>
      <c r="D13" s="567"/>
      <c r="E13" s="567"/>
      <c r="F13" s="553"/>
      <c r="G13" s="553"/>
      <c r="H13" s="553"/>
      <c r="I13" s="568"/>
      <c r="K13" s="345" t="s">
        <v>308</v>
      </c>
      <c r="L13" s="546"/>
      <c r="M13" s="550"/>
    </row>
    <row r="14" spans="1:16" s="345" customFormat="1" ht="24.75" customHeight="1" thickTop="1" x14ac:dyDescent="0.2">
      <c r="A14" s="554" t="s">
        <v>309</v>
      </c>
      <c r="B14" s="569">
        <f>SUM(B10:B13)</f>
        <v>0</v>
      </c>
      <c r="C14" s="569">
        <f>SUM(C10:C13)</f>
        <v>0</v>
      </c>
      <c r="D14" s="569" t="e">
        <f>SUM(D10:D13)</f>
        <v>#DIV/0!</v>
      </c>
      <c r="E14" s="569" t="e">
        <f>SUM(E10:E13)</f>
        <v>#DIV/0!</v>
      </c>
      <c r="I14" s="569" t="e">
        <f>IF(#REF!&gt;0,SUM(I10:I13),"")</f>
        <v>#REF!</v>
      </c>
      <c r="K14" s="570" t="e">
        <f>IF(#REF!&gt;0,#REF!/+I14,"")</f>
        <v>#REF!</v>
      </c>
      <c r="L14" s="546"/>
    </row>
    <row r="15" spans="1:16" s="345" customFormat="1" ht="12.95" customHeight="1" x14ac:dyDescent="0.2"/>
    <row r="16" spans="1:16" s="491" customFormat="1" ht="47.1" customHeight="1" x14ac:dyDescent="0.2">
      <c r="A16" s="913" t="s">
        <v>310</v>
      </c>
      <c r="B16" s="913"/>
      <c r="C16" s="913"/>
      <c r="D16" s="913"/>
      <c r="E16" s="913"/>
      <c r="F16" s="913"/>
      <c r="G16" s="913"/>
      <c r="H16" s="913"/>
      <c r="I16" s="913"/>
      <c r="J16" s="913"/>
      <c r="K16" s="913"/>
    </row>
    <row r="17" spans="1:21" s="553" customFormat="1" ht="54" customHeight="1" x14ac:dyDescent="0.2">
      <c r="A17" s="910" t="s">
        <v>386</v>
      </c>
      <c r="B17" s="910"/>
      <c r="C17" s="910"/>
      <c r="D17" s="911"/>
      <c r="E17" s="564"/>
      <c r="G17" s="910" t="s">
        <v>311</v>
      </c>
      <c r="H17" s="910"/>
      <c r="I17" s="910"/>
      <c r="J17" s="910"/>
      <c r="K17" s="910"/>
      <c r="M17" s="571" t="e">
        <f>IF(A8&lt;=70%,IF(M11&gt;0,(E17*((ROUND((4.6*((100-(A8*100))/100))/((A8)),2)+4.6)/100)),(E17*((ROUND((4.1*((100-(A8*100))/100))/((A8)),2)+4.1)/100))),IF(M11&gt;0,E17*6.57%,E17*5.86%))</f>
        <v>#DIV/0!</v>
      </c>
      <c r="N17" s="553" t="s">
        <v>312</v>
      </c>
    </row>
    <row r="18" spans="1:21" s="345" customFormat="1" ht="15.95" customHeight="1" x14ac:dyDescent="0.2">
      <c r="G18" s="553"/>
      <c r="H18" s="553"/>
      <c r="I18" s="553"/>
      <c r="J18" s="553"/>
      <c r="K18" s="553"/>
      <c r="M18" s="572">
        <f>+E17*8.2%</f>
        <v>0</v>
      </c>
      <c r="N18" s="553" t="s">
        <v>354</v>
      </c>
      <c r="O18" s="555"/>
    </row>
    <row r="19" spans="1:21" s="553" customFormat="1" ht="35.1" customHeight="1" x14ac:dyDescent="0.2">
      <c r="A19" s="553" t="s">
        <v>387</v>
      </c>
      <c r="E19" s="564">
        <v>0</v>
      </c>
      <c r="G19" s="910" t="s">
        <v>313</v>
      </c>
      <c r="H19" s="910"/>
      <c r="I19" s="910"/>
      <c r="J19" s="910"/>
      <c r="K19" s="910"/>
    </row>
    <row r="20" spans="1:21" s="345" customFormat="1" ht="20.100000000000001" customHeight="1" thickBot="1" x14ac:dyDescent="0.25"/>
    <row r="21" spans="1:21" s="345" customFormat="1" ht="42" customHeight="1" thickBot="1" x14ac:dyDescent="0.25">
      <c r="A21" s="936" t="s">
        <v>388</v>
      </c>
      <c r="B21" s="936"/>
      <c r="C21" s="936"/>
      <c r="D21" s="954"/>
      <c r="E21" s="573">
        <f>+'ALLEGATO 1b'!D143</f>
        <v>0</v>
      </c>
      <c r="G21" s="910" t="s">
        <v>314</v>
      </c>
      <c r="H21" s="910"/>
      <c r="I21" s="910"/>
      <c r="J21" s="910"/>
      <c r="K21" s="910"/>
    </row>
    <row r="22" spans="1:21" s="345" customFormat="1" ht="17.100000000000001" customHeight="1" thickBot="1" x14ac:dyDescent="0.25">
      <c r="A22" s="574"/>
      <c r="B22" s="574"/>
      <c r="C22" s="574"/>
      <c r="D22" s="575"/>
      <c r="E22" s="576"/>
      <c r="G22" s="577"/>
      <c r="H22" s="577"/>
      <c r="I22" s="577"/>
      <c r="J22" s="577"/>
      <c r="K22" s="577"/>
    </row>
    <row r="23" spans="1:21" s="500" customFormat="1" ht="41.1" customHeight="1" thickBot="1" x14ac:dyDescent="0.25">
      <c r="A23" s="931" t="s">
        <v>315</v>
      </c>
      <c r="B23" s="931"/>
      <c r="C23" s="931"/>
      <c r="D23" s="932"/>
      <c r="E23" s="573" t="e">
        <f>+M17</f>
        <v>#DIV/0!</v>
      </c>
      <c r="F23" s="481"/>
      <c r="G23" s="933" t="e">
        <f>IF(E23&lt;C14,"ATTENZIONE La somma delle spese rendicontate è superiore al valore massimo delle spese rendicontabili","")</f>
        <v>#DIV/0!</v>
      </c>
      <c r="H23" s="933"/>
      <c r="I23" s="933"/>
      <c r="J23" s="933"/>
      <c r="K23" s="933"/>
      <c r="L23" s="505"/>
      <c r="M23" s="546"/>
      <c r="N23" s="506"/>
    </row>
    <row r="24" spans="1:21" s="500" customFormat="1" ht="21.95" customHeight="1" x14ac:dyDescent="0.2">
      <c r="A24" s="578"/>
      <c r="B24" s="481"/>
      <c r="C24" s="481"/>
      <c r="D24" s="481"/>
      <c r="E24" s="481"/>
      <c r="F24" s="481"/>
      <c r="G24" s="914"/>
      <c r="H24" s="914"/>
      <c r="I24" s="914"/>
      <c r="J24" s="914"/>
      <c r="K24" s="914"/>
      <c r="L24" s="505"/>
      <c r="M24" s="505"/>
      <c r="N24" s="506"/>
    </row>
    <row r="25" spans="1:21" s="345" customFormat="1" ht="22.5" customHeight="1" x14ac:dyDescent="0.2">
      <c r="A25" s="556"/>
      <c r="B25" s="579"/>
      <c r="C25" s="579"/>
      <c r="D25" s="579"/>
      <c r="E25" s="579"/>
      <c r="G25" s="914"/>
      <c r="H25" s="914"/>
      <c r="I25" s="914"/>
      <c r="J25" s="914"/>
      <c r="K25" s="914"/>
      <c r="L25" s="546"/>
      <c r="M25" s="546"/>
    </row>
    <row r="26" spans="1:21" x14ac:dyDescent="0.25">
      <c r="A26" s="912" t="s">
        <v>293</v>
      </c>
      <c r="B26" s="912"/>
      <c r="C26" s="912"/>
      <c r="D26" s="912"/>
      <c r="E26" s="912"/>
      <c r="F26" s="912"/>
      <c r="G26" s="912"/>
      <c r="H26" s="912"/>
      <c r="I26" s="912"/>
      <c r="J26" s="912"/>
      <c r="K26" s="580" t="s">
        <v>3</v>
      </c>
      <c r="L26" s="561"/>
      <c r="M26" s="561"/>
      <c r="N26" s="561"/>
      <c r="O26" s="561"/>
    </row>
    <row r="27" spans="1:21" ht="11.1" customHeight="1" x14ac:dyDescent="0.25">
      <c r="A27" s="498"/>
      <c r="B27" s="498"/>
      <c r="C27" s="498"/>
      <c r="D27" s="498"/>
      <c r="E27" s="498"/>
      <c r="F27" s="498"/>
      <c r="G27" s="498"/>
      <c r="H27" s="498"/>
      <c r="I27" s="498"/>
      <c r="J27" s="498"/>
      <c r="K27" s="498"/>
      <c r="L27" s="498"/>
      <c r="M27" s="498"/>
      <c r="N27" s="498"/>
      <c r="O27" s="498"/>
    </row>
    <row r="28" spans="1:21" s="500" customFormat="1" ht="29.1" customHeight="1" x14ac:dyDescent="0.2">
      <c r="E28" s="501"/>
      <c r="F28" s="502"/>
      <c r="G28" s="502"/>
      <c r="J28" s="503" t="s">
        <v>105</v>
      </c>
      <c r="K28" s="562">
        <f>g_codice_IT_op</f>
        <v>0</v>
      </c>
      <c r="L28" s="505"/>
      <c r="M28" s="505"/>
      <c r="N28" s="505"/>
      <c r="O28" s="505"/>
      <c r="P28" s="506"/>
      <c r="U28" s="500" t="s">
        <v>252</v>
      </c>
    </row>
    <row r="29" spans="1:21" s="114" customFormat="1" ht="9" customHeight="1" x14ac:dyDescent="0.25">
      <c r="A29" s="507"/>
      <c r="B29" s="507"/>
      <c r="C29" s="507"/>
      <c r="D29" s="507"/>
      <c r="E29" s="507"/>
      <c r="F29" s="508"/>
      <c r="G29" s="509"/>
      <c r="J29" s="510"/>
      <c r="K29" s="510"/>
      <c r="L29" s="511"/>
      <c r="M29" s="510"/>
      <c r="N29" s="510"/>
      <c r="O29" s="510"/>
      <c r="P29" s="115"/>
    </row>
    <row r="30" spans="1:21" s="114" customFormat="1" ht="29.1" customHeight="1" x14ac:dyDescent="0.25">
      <c r="B30" s="503" t="s">
        <v>30</v>
      </c>
      <c r="C30" s="581" t="str">
        <f>'PAGINA INIZIALE'!B3</f>
        <v>Inserire l'ID della domanda di aiuto di SiSco e la data di inizio delle operazioni di controllo</v>
      </c>
      <c r="D30" s="513"/>
      <c r="E30" s="116"/>
      <c r="F30" s="448"/>
      <c r="G30" s="116"/>
      <c r="J30" s="503" t="s">
        <v>107</v>
      </c>
      <c r="K30" s="562">
        <f>g_annualita</f>
        <v>0</v>
      </c>
      <c r="L30" s="511"/>
      <c r="M30" s="449"/>
      <c r="N30" s="449"/>
      <c r="O30" s="449"/>
      <c r="P30" s="115"/>
    </row>
    <row r="31" spans="1:21" s="345" customFormat="1" ht="18" customHeight="1" x14ac:dyDescent="0.2"/>
    <row r="32" spans="1:21" s="345" customFormat="1" ht="21" customHeight="1" x14ac:dyDescent="0.2">
      <c r="A32" s="578"/>
      <c r="B32" s="481"/>
      <c r="C32" s="481"/>
      <c r="D32" s="481"/>
      <c r="E32" s="481"/>
      <c r="F32" s="481"/>
      <c r="G32" s="481"/>
      <c r="H32" s="481"/>
      <c r="I32" s="481"/>
      <c r="J32" s="505"/>
      <c r="K32" s="505"/>
    </row>
    <row r="33" spans="1:14" s="500" customFormat="1" ht="23.1" customHeight="1" x14ac:dyDescent="0.2">
      <c r="A33" s="955" t="s">
        <v>316</v>
      </c>
      <c r="B33" s="957" t="s">
        <v>317</v>
      </c>
      <c r="C33" s="958"/>
      <c r="D33" s="958"/>
      <c r="E33" s="959"/>
      <c r="F33" s="345"/>
      <c r="G33" s="345"/>
      <c r="H33" s="345"/>
      <c r="I33" s="345"/>
      <c r="J33" s="345"/>
      <c r="K33" s="345"/>
      <c r="L33" s="505"/>
      <c r="M33" s="505"/>
      <c r="N33" s="506"/>
    </row>
    <row r="34" spans="1:14" s="345" customFormat="1" ht="36.75" customHeight="1" x14ac:dyDescent="0.2">
      <c r="A34" s="956"/>
      <c r="B34" s="557" t="s">
        <v>318</v>
      </c>
      <c r="C34" s="558" t="s">
        <v>319</v>
      </c>
      <c r="D34" s="559" t="s">
        <v>320</v>
      </c>
      <c r="E34" s="558" t="s">
        <v>321</v>
      </c>
    </row>
    <row r="35" spans="1:14" s="345" customFormat="1" ht="66.95" customHeight="1" x14ac:dyDescent="0.2">
      <c r="A35" s="582" t="s">
        <v>322</v>
      </c>
      <c r="B35" s="583" t="e">
        <f>IF(C35&gt;0,('ALLEGATO 1b'!I8-'ALLEGATO 1b'!J8)/'ALLEGATO 1b'!J8,"")</f>
        <v>#DIV/0!</v>
      </c>
      <c r="C35" s="584" t="e">
        <f>(((SUM('ALLEGATO 1b'!I8-'ALLEGATO 1b'!I96)-(SUM('ALLEGATO 1b'!J8-'ALLEGATO 1b'!J96)))*A8)+(('ALLEGATO 1b'!I96)-('ALLEGATO 1b'!J96)))</f>
        <v>#DIV/0!</v>
      </c>
      <c r="D35" s="585" t="e">
        <f>IF(E35&gt;0,(#REF!-#REF!)/#REF!,"")</f>
        <v>#REF!</v>
      </c>
      <c r="E35" s="586" t="e">
        <f>+#REF!-#REF!</f>
        <v>#REF!</v>
      </c>
      <c r="G35" s="936" t="s">
        <v>323</v>
      </c>
      <c r="H35" s="936"/>
      <c r="I35" s="936"/>
      <c r="J35" s="936"/>
      <c r="K35" s="936"/>
    </row>
    <row r="36" spans="1:14" s="345" customFormat="1" ht="71.25" customHeight="1" x14ac:dyDescent="0.2">
      <c r="A36" s="587" t="s">
        <v>324</v>
      </c>
      <c r="B36" s="588"/>
      <c r="C36" s="589" t="e">
        <f>IF(B35&gt;3%,C35,0)</f>
        <v>#DIV/0!</v>
      </c>
      <c r="D36" s="588"/>
      <c r="E36" s="590" t="e">
        <f>IF(D35&gt;3%,E35,0)</f>
        <v>#REF!</v>
      </c>
      <c r="G36" s="936"/>
      <c r="H36" s="936"/>
      <c r="I36" s="936"/>
      <c r="J36" s="936"/>
      <c r="K36" s="936"/>
    </row>
    <row r="37" spans="1:14" s="345" customFormat="1" ht="70.5" customHeight="1" x14ac:dyDescent="0.2">
      <c r="A37" s="587" t="s">
        <v>325</v>
      </c>
      <c r="B37" s="588"/>
      <c r="C37" s="591"/>
      <c r="D37" s="588"/>
      <c r="E37" s="589" t="e">
        <f>IF((#REF!-#REF!)&gt;E35,((#REF!-#REF!)-E35),0)</f>
        <v>#REF!</v>
      </c>
    </row>
    <row r="38" spans="1:14" s="345" customFormat="1" ht="70.5" customHeight="1" x14ac:dyDescent="0.2">
      <c r="A38" s="587" t="s">
        <v>326</v>
      </c>
      <c r="B38" s="588"/>
      <c r="C38" s="592"/>
      <c r="D38" s="588"/>
      <c r="E38" s="593"/>
    </row>
    <row r="39" spans="1:14" s="345" customFormat="1" ht="70.5" customHeight="1" x14ac:dyDescent="0.2">
      <c r="A39" s="594" t="s">
        <v>327</v>
      </c>
      <c r="B39" s="595"/>
      <c r="C39" s="596"/>
      <c r="D39" s="595"/>
      <c r="E39" s="597" t="e">
        <f>IF(#REF!&gt;0,IF(K14&gt;80%,#REF!-(I14*80%),0),"")</f>
        <v>#REF!</v>
      </c>
    </row>
    <row r="40" spans="1:14" s="345" customFormat="1" ht="73.5" customHeight="1" thickBot="1" x14ac:dyDescent="0.25">
      <c r="A40" s="626" t="s">
        <v>282</v>
      </c>
      <c r="B40" s="627" t="s">
        <v>328</v>
      </c>
      <c r="C40" s="598" t="e">
        <f>SUM(C35:C38)</f>
        <v>#DIV/0!</v>
      </c>
      <c r="D40" s="599"/>
      <c r="E40" s="600" t="e">
        <f>SUM(E35:E39)</f>
        <v>#REF!</v>
      </c>
      <c r="K40" s="546"/>
    </row>
    <row r="41" spans="1:14" s="345" customFormat="1" ht="63" customHeight="1" thickBot="1" x14ac:dyDescent="0.25">
      <c r="A41" s="950" t="s">
        <v>329</v>
      </c>
      <c r="B41" s="951"/>
      <c r="C41" s="628" t="e">
        <f>SUM(D10:D12)-C40</f>
        <v>#DIV/0!</v>
      </c>
      <c r="D41" s="599"/>
      <c r="E41" s="629" t="e">
        <f>#REF!-E40</f>
        <v>#REF!</v>
      </c>
    </row>
    <row r="42" spans="1:14" s="345" customFormat="1" ht="86.25" customHeight="1" x14ac:dyDescent="0.2">
      <c r="A42" s="929" t="s">
        <v>330</v>
      </c>
      <c r="B42" s="930"/>
      <c r="C42" s="630" t="e">
        <f>IF(C41-M11&gt;E17*4.1%,C41-M11-(E17*4.1%),0)</f>
        <v>#DIV/0!</v>
      </c>
      <c r="D42" s="601"/>
      <c r="E42" s="602"/>
    </row>
    <row r="43" spans="1:14" s="345" customFormat="1" ht="75.75" customHeight="1" x14ac:dyDescent="0.2">
      <c r="A43" s="952" t="s">
        <v>331</v>
      </c>
      <c r="B43" s="953"/>
      <c r="C43" s="631" t="e">
        <f>IF(C41-C42&gt;E17*4.6%,C41-C42-(E17*4.6%),0)</f>
        <v>#DIV/0!</v>
      </c>
      <c r="D43" s="603"/>
      <c r="E43" s="593"/>
      <c r="G43" s="936" t="s">
        <v>332</v>
      </c>
      <c r="H43" s="936"/>
      <c r="I43" s="936"/>
      <c r="J43" s="936"/>
      <c r="K43" s="936"/>
    </row>
    <row r="44" spans="1:14" s="345" customFormat="1" ht="87.75" customHeight="1" x14ac:dyDescent="0.2">
      <c r="A44" s="934" t="s">
        <v>333</v>
      </c>
      <c r="B44" s="935"/>
      <c r="C44" s="604">
        <v>0</v>
      </c>
      <c r="D44" s="605"/>
      <c r="E44" s="606"/>
      <c r="G44" s="936"/>
      <c r="H44" s="936"/>
      <c r="I44" s="936"/>
      <c r="J44" s="936"/>
      <c r="K44" s="936"/>
    </row>
    <row r="45" spans="1:14" s="345" customFormat="1" ht="75.75" customHeight="1" x14ac:dyDescent="0.2">
      <c r="A45" s="948" t="s">
        <v>334</v>
      </c>
      <c r="B45" s="949"/>
      <c r="C45" s="632" t="e">
        <f>C41-SUM(C42:C44)</f>
        <v>#DIV/0!</v>
      </c>
      <c r="D45" s="599"/>
      <c r="E45" s="633" t="e">
        <f>+E41</f>
        <v>#REF!</v>
      </c>
    </row>
    <row r="46" spans="1:14" s="345" customFormat="1" ht="53.25" customHeight="1" x14ac:dyDescent="0.2">
      <c r="A46" s="607"/>
      <c r="B46" s="607"/>
      <c r="C46" s="608"/>
      <c r="D46" s="608"/>
      <c r="E46" s="608"/>
    </row>
    <row r="47" spans="1:14" s="345" customFormat="1" ht="13.5" customHeight="1" x14ac:dyDescent="0.2">
      <c r="A47" s="946" t="s">
        <v>389</v>
      </c>
      <c r="B47" s="946"/>
      <c r="C47" s="946"/>
      <c r="D47" s="946"/>
      <c r="E47" s="946"/>
      <c r="F47" s="946"/>
      <c r="G47" s="946"/>
      <c r="H47" s="946"/>
      <c r="I47" s="946"/>
      <c r="J47" s="946"/>
      <c r="K47" s="946"/>
    </row>
    <row r="48" spans="1:14" ht="42.75" customHeight="1" x14ac:dyDescent="0.25">
      <c r="A48" s="946"/>
      <c r="B48" s="946"/>
      <c r="C48" s="946"/>
      <c r="D48" s="946"/>
      <c r="E48" s="946"/>
      <c r="F48" s="946"/>
      <c r="G48" s="946"/>
      <c r="H48" s="946"/>
      <c r="I48" s="946"/>
      <c r="J48" s="946"/>
      <c r="K48" s="946"/>
    </row>
    <row r="49" spans="1:11" s="345" customFormat="1" ht="14.25" customHeight="1" x14ac:dyDescent="0.2">
      <c r="A49" s="946"/>
      <c r="B49" s="946"/>
      <c r="C49" s="946"/>
      <c r="D49" s="946"/>
      <c r="E49" s="946"/>
      <c r="F49" s="946"/>
      <c r="G49" s="946"/>
      <c r="H49" s="946"/>
      <c r="I49" s="946"/>
      <c r="J49" s="946"/>
      <c r="K49" s="946"/>
    </row>
    <row r="50" spans="1:11" ht="15.75" customHeight="1" x14ac:dyDescent="0.25">
      <c r="A50" s="609" t="s">
        <v>292</v>
      </c>
    </row>
    <row r="51" spans="1:11" x14ac:dyDescent="0.25">
      <c r="A51" s="928"/>
      <c r="B51" s="928"/>
      <c r="C51" s="928"/>
      <c r="D51" s="928"/>
      <c r="E51" s="928"/>
      <c r="F51" s="928"/>
      <c r="G51" s="928"/>
      <c r="H51" s="928"/>
      <c r="I51" s="928"/>
    </row>
    <row r="52" spans="1:11" ht="18.95" customHeight="1" x14ac:dyDescent="0.25">
      <c r="A52" s="947"/>
      <c r="B52" s="947"/>
      <c r="C52" s="947"/>
      <c r="D52" s="947"/>
      <c r="E52" s="947"/>
      <c r="F52" s="947"/>
      <c r="G52" s="947"/>
      <c r="H52" s="947"/>
      <c r="I52" s="947"/>
      <c r="J52" s="947"/>
      <c r="K52" s="947"/>
    </row>
    <row r="53" spans="1:11" x14ac:dyDescent="0.25">
      <c r="A53" s="947"/>
      <c r="B53" s="947"/>
      <c r="C53" s="947"/>
      <c r="D53" s="947"/>
      <c r="E53" s="947"/>
      <c r="F53" s="947"/>
      <c r="G53" s="947"/>
      <c r="H53" s="947"/>
      <c r="I53" s="947"/>
      <c r="J53" s="947"/>
      <c r="K53" s="947"/>
    </row>
    <row r="54" spans="1:11" x14ac:dyDescent="0.25">
      <c r="A54" s="947"/>
      <c r="B54" s="947"/>
      <c r="C54" s="947"/>
      <c r="D54" s="947"/>
      <c r="E54" s="947"/>
      <c r="F54" s="947"/>
      <c r="G54" s="947"/>
      <c r="H54" s="947"/>
      <c r="I54" s="947"/>
      <c r="J54" s="947"/>
      <c r="K54" s="947"/>
    </row>
    <row r="55" spans="1:11" x14ac:dyDescent="0.25">
      <c r="A55" s="947"/>
      <c r="B55" s="947"/>
      <c r="C55" s="947"/>
      <c r="D55" s="947"/>
      <c r="E55" s="947"/>
      <c r="F55" s="947"/>
      <c r="G55" s="947"/>
      <c r="H55" s="947"/>
      <c r="I55" s="947"/>
      <c r="J55" s="947"/>
      <c r="K55" s="947"/>
    </row>
    <row r="57" spans="1:11" ht="4.5" customHeight="1" x14ac:dyDescent="0.25"/>
    <row r="58" spans="1:11" ht="4.5" customHeight="1" x14ac:dyDescent="0.25">
      <c r="A58" s="937" t="s">
        <v>161</v>
      </c>
      <c r="B58" s="938"/>
      <c r="C58" s="939"/>
      <c r="D58" s="116"/>
      <c r="E58" s="116"/>
      <c r="H58" s="560"/>
      <c r="I58" s="919" t="s">
        <v>361</v>
      </c>
      <c r="J58" s="920"/>
      <c r="K58" s="921"/>
    </row>
    <row r="59" spans="1:11" ht="14.25" customHeight="1" x14ac:dyDescent="0.25">
      <c r="A59" s="940"/>
      <c r="B59" s="941"/>
      <c r="C59" s="942"/>
      <c r="D59" s="116"/>
      <c r="E59" s="610"/>
      <c r="F59" s="485"/>
      <c r="H59" s="507"/>
      <c r="I59" s="922"/>
      <c r="J59" s="923"/>
      <c r="K59" s="924"/>
    </row>
    <row r="60" spans="1:11" ht="14.25" customHeight="1" x14ac:dyDescent="0.25">
      <c r="A60" s="940"/>
      <c r="B60" s="941"/>
      <c r="C60" s="942"/>
      <c r="D60" s="116"/>
      <c r="E60" s="610"/>
      <c r="H60" s="507"/>
      <c r="I60" s="922"/>
      <c r="J60" s="923"/>
      <c r="K60" s="924"/>
    </row>
    <row r="61" spans="1:11" ht="14.25" customHeight="1" x14ac:dyDescent="0.25">
      <c r="A61" s="940"/>
      <c r="B61" s="941"/>
      <c r="C61" s="942"/>
      <c r="D61" s="116"/>
      <c r="E61" s="610"/>
      <c r="H61" s="507"/>
      <c r="I61" s="922"/>
      <c r="J61" s="923"/>
      <c r="K61" s="924"/>
    </row>
    <row r="62" spans="1:11" x14ac:dyDescent="0.25">
      <c r="A62" s="943"/>
      <c r="B62" s="944"/>
      <c r="C62" s="945"/>
      <c r="D62" s="116"/>
      <c r="E62" s="610"/>
      <c r="H62" s="507"/>
      <c r="I62" s="925"/>
      <c r="J62" s="926"/>
      <c r="K62" s="927"/>
    </row>
  </sheetData>
  <mergeCells count="34">
    <mergeCell ref="A54:K54"/>
    <mergeCell ref="A43:B43"/>
    <mergeCell ref="G17:K17"/>
    <mergeCell ref="A21:D21"/>
    <mergeCell ref="G36:K36"/>
    <mergeCell ref="A33:A34"/>
    <mergeCell ref="B33:E33"/>
    <mergeCell ref="I58:K62"/>
    <mergeCell ref="A51:I51"/>
    <mergeCell ref="A42:B42"/>
    <mergeCell ref="A23:D23"/>
    <mergeCell ref="G23:K23"/>
    <mergeCell ref="A44:B44"/>
    <mergeCell ref="G44:K44"/>
    <mergeCell ref="A58:C62"/>
    <mergeCell ref="A47:K49"/>
    <mergeCell ref="G43:K43"/>
    <mergeCell ref="A55:K55"/>
    <mergeCell ref="A53:K53"/>
    <mergeCell ref="A45:B45"/>
    <mergeCell ref="A41:B41"/>
    <mergeCell ref="G35:K35"/>
    <mergeCell ref="A52:K52"/>
    <mergeCell ref="B8:C8"/>
    <mergeCell ref="D8:E8"/>
    <mergeCell ref="A17:D17"/>
    <mergeCell ref="A1:J1"/>
    <mergeCell ref="A26:J26"/>
    <mergeCell ref="A16:K16"/>
    <mergeCell ref="G19:K19"/>
    <mergeCell ref="G21:K21"/>
    <mergeCell ref="G24:K25"/>
    <mergeCell ref="B7:E7"/>
    <mergeCell ref="C5:E5"/>
  </mergeCells>
  <phoneticPr fontId="5" type="noConversion"/>
  <printOptions horizontalCentered="1"/>
  <pageMargins left="0.7" right="0.7" top="0.75" bottom="0.75" header="0.3" footer="0.3"/>
  <pageSetup paperSize="9" scale="49" fitToHeight="0" orientation="portrait" r:id="rId1"/>
  <headerFooter alignWithMargins="0">
    <oddFooter>&amp;Cpag. &amp;P di &amp;N</oddFooter>
  </headerFooter>
  <rowBreaks count="1" manualBreakCount="1">
    <brk id="25" max="10" man="1"/>
  </rowBreaks>
  <ignoredErrors>
    <ignoredError sqref="E40 E36" evalError="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oglio19">
    <pageSetUpPr fitToPage="1"/>
  </sheetPr>
  <dimension ref="A1:S96"/>
  <sheetViews>
    <sheetView showGridLines="0" zoomScaleNormal="100" workbookViewId="0">
      <selection activeCell="I1" sqref="I1"/>
    </sheetView>
  </sheetViews>
  <sheetFormatPr defaultColWidth="8.85546875" defaultRowHeight="16.5" x14ac:dyDescent="0.3"/>
  <cols>
    <col min="1" max="1" width="19.42578125" style="72" customWidth="1"/>
    <col min="2" max="2" width="22.7109375" style="72" bestFit="1" customWidth="1"/>
    <col min="3" max="3" width="12.140625" style="72" customWidth="1"/>
    <col min="4" max="4" width="17" style="72" customWidth="1"/>
    <col min="5" max="5" width="13.28515625" style="72" customWidth="1"/>
    <col min="6" max="6" width="23.42578125" style="72" customWidth="1"/>
    <col min="7" max="7" width="8.85546875" style="72"/>
    <col min="8" max="8" width="5.28515625" style="72" customWidth="1"/>
    <col min="9" max="9" width="16.85546875" style="72" customWidth="1"/>
    <col min="10" max="10" width="2.28515625" style="72" customWidth="1"/>
    <col min="11" max="16384" width="8.85546875" style="72"/>
  </cols>
  <sheetData>
    <row r="1" spans="1:19" ht="27.75" customHeight="1" x14ac:dyDescent="0.3">
      <c r="A1" s="495" t="s">
        <v>30</v>
      </c>
      <c r="B1" s="611" t="str">
        <f>g_codice_verbale</f>
        <v>Inserire l'ID della domanda di aiuto di SiSco e la data di inizio delle operazioni di controllo</v>
      </c>
      <c r="C1" s="68"/>
      <c r="D1" s="68"/>
      <c r="E1" s="68"/>
      <c r="F1" s="68"/>
      <c r="G1" s="68"/>
      <c r="H1" s="68"/>
      <c r="I1" s="157"/>
      <c r="J1" s="68"/>
      <c r="K1" s="68"/>
      <c r="L1" s="68"/>
      <c r="M1" s="68"/>
      <c r="N1" s="68"/>
      <c r="O1" s="68"/>
      <c r="P1" s="68"/>
      <c r="Q1" s="68"/>
      <c r="R1" s="68"/>
      <c r="S1" s="68"/>
    </row>
    <row r="2" spans="1:19" ht="11.25" customHeight="1" x14ac:dyDescent="0.3">
      <c r="A2" s="56"/>
      <c r="B2" s="56"/>
      <c r="C2" s="56"/>
      <c r="D2" s="56"/>
      <c r="E2" s="56"/>
      <c r="F2" s="56"/>
      <c r="G2" s="56"/>
      <c r="H2" s="56"/>
      <c r="I2" s="56"/>
      <c r="J2" s="56"/>
      <c r="K2" s="56"/>
      <c r="L2" s="56"/>
      <c r="M2" s="56"/>
      <c r="N2" s="56"/>
      <c r="O2" s="56"/>
      <c r="P2" s="56"/>
      <c r="Q2" s="56"/>
      <c r="R2" s="56"/>
      <c r="S2" s="56"/>
    </row>
    <row r="3" spans="1:19" ht="22.5" customHeight="1" x14ac:dyDescent="0.3">
      <c r="A3" s="981" t="s">
        <v>0</v>
      </c>
      <c r="B3" s="981"/>
      <c r="C3" s="981"/>
      <c r="D3" s="981"/>
      <c r="E3" s="981"/>
      <c r="F3" s="981"/>
      <c r="G3" s="981"/>
      <c r="H3" s="981"/>
      <c r="I3" s="981"/>
      <c r="J3" s="981"/>
      <c r="K3" s="68"/>
      <c r="L3" s="68"/>
      <c r="M3" s="68"/>
      <c r="N3" s="68"/>
      <c r="O3" s="68"/>
      <c r="P3" s="68"/>
      <c r="Q3" s="68"/>
      <c r="R3" s="68"/>
      <c r="S3" s="68"/>
    </row>
    <row r="4" spans="1:19" ht="11.1" customHeight="1" x14ac:dyDescent="0.3">
      <c r="A4" s="612"/>
      <c r="B4" s="612"/>
      <c r="C4" s="612"/>
      <c r="D4" s="612"/>
      <c r="E4" s="612"/>
      <c r="F4" s="612"/>
      <c r="G4" s="612"/>
      <c r="H4" s="612"/>
      <c r="J4" s="612"/>
      <c r="K4" s="613"/>
      <c r="L4" s="613"/>
      <c r="M4" s="613"/>
    </row>
    <row r="5" spans="1:19" x14ac:dyDescent="0.3">
      <c r="A5" s="981"/>
      <c r="B5" s="981"/>
      <c r="C5" s="981"/>
      <c r="E5" s="984"/>
      <c r="F5" s="984"/>
      <c r="G5" s="981"/>
      <c r="H5" s="981"/>
      <c r="I5" s="446"/>
      <c r="K5" s="613"/>
      <c r="L5" s="613"/>
      <c r="M5" s="613"/>
    </row>
    <row r="6" spans="1:19" ht="24.95" customHeight="1" x14ac:dyDescent="0.3">
      <c r="A6" s="613"/>
      <c r="B6" s="613"/>
      <c r="D6" s="614"/>
      <c r="E6" s="973"/>
      <c r="F6" s="973"/>
      <c r="G6" s="494"/>
      <c r="H6" s="495" t="s">
        <v>105</v>
      </c>
      <c r="I6" s="615">
        <f>g_codice_IT_op</f>
        <v>0</v>
      </c>
      <c r="J6" s="613"/>
      <c r="K6" s="613"/>
      <c r="L6" s="613"/>
      <c r="M6" s="613"/>
    </row>
    <row r="7" spans="1:19" ht="15" customHeight="1" x14ac:dyDescent="0.3">
      <c r="G7" s="119"/>
      <c r="H7" s="243"/>
      <c r="I7" s="243"/>
    </row>
    <row r="8" spans="1:19" ht="27.95" customHeight="1" x14ac:dyDescent="0.3">
      <c r="A8" s="616" t="s">
        <v>335</v>
      </c>
      <c r="F8" s="616"/>
      <c r="G8" s="119"/>
      <c r="H8" s="495" t="s">
        <v>107</v>
      </c>
      <c r="I8" s="615">
        <f>g_annualita</f>
        <v>0</v>
      </c>
    </row>
    <row r="9" spans="1:19" ht="7.5" customHeight="1" x14ac:dyDescent="0.3"/>
    <row r="10" spans="1:19" ht="6.75" customHeight="1" x14ac:dyDescent="0.3">
      <c r="B10" s="617"/>
      <c r="D10" s="618"/>
    </row>
    <row r="11" spans="1:19" ht="18.75" customHeight="1" x14ac:dyDescent="0.3">
      <c r="A11" s="977" t="s">
        <v>336</v>
      </c>
      <c r="B11" s="977"/>
      <c r="C11" s="977"/>
      <c r="D11" s="977"/>
      <c r="E11" s="977"/>
      <c r="F11" s="977"/>
      <c r="G11" s="977"/>
      <c r="H11" s="977"/>
      <c r="I11" s="977"/>
      <c r="J11" s="977"/>
    </row>
    <row r="12" spans="1:19" ht="15" customHeight="1" x14ac:dyDescent="0.3"/>
    <row r="13" spans="1:19" ht="29.25" customHeight="1" x14ac:dyDescent="0.3">
      <c r="A13" s="967"/>
      <c r="B13" s="982"/>
      <c r="C13" s="982"/>
      <c r="D13" s="982"/>
      <c r="E13" s="982"/>
      <c r="F13" s="982"/>
      <c r="G13" s="982"/>
      <c r="H13" s="982"/>
      <c r="I13" s="982"/>
      <c r="J13" s="983"/>
    </row>
    <row r="14" spans="1:19" ht="29.25" customHeight="1" x14ac:dyDescent="0.3">
      <c r="A14" s="970"/>
      <c r="B14" s="971"/>
      <c r="C14" s="971"/>
      <c r="D14" s="971"/>
      <c r="E14" s="971"/>
      <c r="F14" s="971"/>
      <c r="G14" s="971"/>
      <c r="H14" s="971"/>
      <c r="I14" s="971"/>
      <c r="J14" s="972"/>
    </row>
    <row r="15" spans="1:19" ht="16.5" customHeight="1" x14ac:dyDescent="0.3">
      <c r="A15" s="970"/>
      <c r="B15" s="971"/>
      <c r="C15" s="971"/>
      <c r="D15" s="971"/>
      <c r="E15" s="971"/>
      <c r="F15" s="971"/>
      <c r="G15" s="971"/>
      <c r="H15" s="971"/>
      <c r="I15" s="971"/>
      <c r="J15" s="972"/>
    </row>
    <row r="16" spans="1:19" ht="16.5" customHeight="1" x14ac:dyDescent="0.3">
      <c r="A16" s="970"/>
      <c r="B16" s="971"/>
      <c r="C16" s="971"/>
      <c r="D16" s="971"/>
      <c r="E16" s="971"/>
      <c r="F16" s="971"/>
      <c r="G16" s="971"/>
      <c r="H16" s="971"/>
      <c r="I16" s="971"/>
      <c r="J16" s="972"/>
    </row>
    <row r="17" spans="1:12" ht="15.75" customHeight="1" x14ac:dyDescent="0.3">
      <c r="A17" s="970"/>
      <c r="B17" s="971"/>
      <c r="C17" s="971"/>
      <c r="D17" s="971"/>
      <c r="E17" s="971"/>
      <c r="F17" s="971"/>
      <c r="G17" s="971"/>
      <c r="H17" s="971"/>
      <c r="I17" s="971"/>
      <c r="J17" s="972"/>
    </row>
    <row r="18" spans="1:12" ht="19.5" customHeight="1" x14ac:dyDescent="0.3">
      <c r="A18" s="970"/>
      <c r="B18" s="971"/>
      <c r="C18" s="971"/>
      <c r="D18" s="971"/>
      <c r="E18" s="971"/>
      <c r="F18" s="971"/>
      <c r="G18" s="971"/>
      <c r="H18" s="971"/>
      <c r="I18" s="971"/>
      <c r="J18" s="972"/>
    </row>
    <row r="19" spans="1:12" ht="23.25" customHeight="1" x14ac:dyDescent="0.3">
      <c r="A19" s="974"/>
      <c r="B19" s="975"/>
      <c r="C19" s="975"/>
      <c r="D19" s="975"/>
      <c r="E19" s="975"/>
      <c r="F19" s="975"/>
      <c r="G19" s="975"/>
      <c r="H19" s="975"/>
      <c r="I19" s="975"/>
      <c r="J19" s="976"/>
    </row>
    <row r="20" spans="1:12" ht="8.25" customHeight="1" x14ac:dyDescent="0.3">
      <c r="A20" s="619"/>
      <c r="B20" s="619"/>
      <c r="C20" s="619"/>
      <c r="D20" s="619"/>
      <c r="E20" s="619"/>
      <c r="F20" s="619"/>
      <c r="G20" s="619"/>
      <c r="H20" s="619"/>
      <c r="I20" s="619"/>
      <c r="J20" s="619"/>
    </row>
    <row r="21" spans="1:12" ht="18.75" customHeight="1" x14ac:dyDescent="0.3">
      <c r="A21" s="977" t="s">
        <v>390</v>
      </c>
      <c r="B21" s="977"/>
      <c r="C21" s="977"/>
      <c r="D21" s="977"/>
      <c r="E21" s="977"/>
      <c r="F21" s="977"/>
      <c r="G21" s="977"/>
      <c r="H21" s="977"/>
      <c r="I21" s="977"/>
      <c r="J21" s="977"/>
    </row>
    <row r="22" spans="1:12" ht="35.25" customHeight="1" x14ac:dyDescent="0.3">
      <c r="A22" s="967"/>
      <c r="B22" s="968"/>
      <c r="C22" s="968"/>
      <c r="D22" s="968"/>
      <c r="E22" s="968"/>
      <c r="F22" s="968"/>
      <c r="G22" s="968"/>
      <c r="H22" s="968"/>
      <c r="I22" s="968"/>
      <c r="J22" s="969"/>
    </row>
    <row r="23" spans="1:12" ht="20.100000000000001" customHeight="1" x14ac:dyDescent="0.3">
      <c r="A23" s="970"/>
      <c r="B23" s="964"/>
      <c r="C23" s="964"/>
      <c r="D23" s="964"/>
      <c r="E23" s="964"/>
      <c r="F23" s="964"/>
      <c r="G23" s="964"/>
      <c r="H23" s="964"/>
      <c r="I23" s="964"/>
      <c r="J23" s="980"/>
    </row>
    <row r="24" spans="1:12" ht="20.100000000000001" customHeight="1" x14ac:dyDescent="0.3">
      <c r="A24" s="970"/>
      <c r="B24" s="971"/>
      <c r="C24" s="971"/>
      <c r="D24" s="971"/>
      <c r="E24" s="971"/>
      <c r="F24" s="971"/>
      <c r="G24" s="971"/>
      <c r="H24" s="971"/>
      <c r="I24" s="971"/>
      <c r="J24" s="972"/>
      <c r="L24" s="220"/>
    </row>
    <row r="25" spans="1:12" ht="20.100000000000001" customHeight="1" x14ac:dyDescent="0.3">
      <c r="A25" s="974"/>
      <c r="B25" s="978"/>
      <c r="C25" s="978"/>
      <c r="D25" s="978"/>
      <c r="E25" s="978"/>
      <c r="F25" s="978"/>
      <c r="G25" s="978"/>
      <c r="H25" s="978"/>
      <c r="I25" s="978"/>
      <c r="J25" s="979"/>
    </row>
    <row r="26" spans="1:12" ht="21" customHeight="1" x14ac:dyDescent="0.3">
      <c r="A26" s="964" t="s">
        <v>337</v>
      </c>
      <c r="B26" s="964"/>
      <c r="C26" s="964"/>
      <c r="D26" s="964"/>
      <c r="E26" s="964"/>
      <c r="F26" s="964"/>
      <c r="G26" s="964"/>
      <c r="H26" s="964"/>
      <c r="I26" s="964"/>
      <c r="J26" s="964"/>
    </row>
    <row r="27" spans="1:12" ht="9" customHeight="1" x14ac:dyDescent="0.3"/>
    <row r="28" spans="1:12" ht="19.5" customHeight="1" x14ac:dyDescent="0.3">
      <c r="A28" s="72" t="s">
        <v>338</v>
      </c>
      <c r="B28" s="965"/>
      <c r="C28" s="965"/>
      <c r="D28" s="965"/>
      <c r="E28" s="965"/>
      <c r="F28" s="965"/>
      <c r="G28" s="965"/>
      <c r="H28" s="965"/>
      <c r="I28" s="965"/>
      <c r="J28" s="965"/>
    </row>
    <row r="29" spans="1:12" ht="6.75" customHeight="1" x14ac:dyDescent="0.3"/>
    <row r="30" spans="1:12" ht="20.25" customHeight="1" x14ac:dyDescent="0.3">
      <c r="A30" s="72" t="s">
        <v>339</v>
      </c>
      <c r="B30" s="965"/>
      <c r="C30" s="965"/>
      <c r="D30" s="965"/>
      <c r="E30" s="965"/>
      <c r="F30" s="965"/>
      <c r="G30" s="965"/>
      <c r="H30" s="965"/>
      <c r="I30" s="965"/>
      <c r="J30" s="965"/>
    </row>
    <row r="31" spans="1:12" ht="7.5" customHeight="1" x14ac:dyDescent="0.3"/>
    <row r="32" spans="1:12" ht="18.75" customHeight="1" x14ac:dyDescent="0.3">
      <c r="A32" s="72" t="s">
        <v>340</v>
      </c>
      <c r="B32" s="965"/>
      <c r="C32" s="965"/>
      <c r="D32" s="965"/>
      <c r="E32" s="965"/>
      <c r="F32" s="965"/>
      <c r="G32" s="965"/>
      <c r="H32" s="965"/>
      <c r="I32" s="965"/>
      <c r="J32" s="965"/>
    </row>
    <row r="33" spans="1:10" ht="7.5" customHeight="1" x14ac:dyDescent="0.3">
      <c r="B33" s="92"/>
      <c r="C33" s="92"/>
      <c r="D33" s="92"/>
      <c r="E33" s="92"/>
      <c r="F33" s="92"/>
      <c r="G33" s="92"/>
      <c r="H33" s="92"/>
      <c r="I33" s="92"/>
      <c r="J33" s="92"/>
    </row>
    <row r="34" spans="1:10" ht="18.75" customHeight="1" x14ac:dyDescent="0.3">
      <c r="A34" s="72" t="s">
        <v>341</v>
      </c>
      <c r="B34" s="965"/>
      <c r="C34" s="965"/>
      <c r="D34" s="965"/>
      <c r="E34" s="965"/>
      <c r="F34" s="965"/>
      <c r="G34" s="965"/>
      <c r="H34" s="965"/>
      <c r="I34" s="965"/>
      <c r="J34" s="965"/>
    </row>
    <row r="35" spans="1:10" ht="7.5" customHeight="1" x14ac:dyDescent="0.3">
      <c r="B35" s="92"/>
      <c r="C35" s="92"/>
      <c r="D35" s="92"/>
      <c r="E35" s="92"/>
      <c r="F35" s="92"/>
      <c r="G35" s="92"/>
      <c r="H35" s="92"/>
      <c r="I35" s="92"/>
      <c r="J35" s="92"/>
    </row>
    <row r="36" spans="1:10" ht="19.5" customHeight="1" x14ac:dyDescent="0.3">
      <c r="A36" s="72" t="s">
        <v>342</v>
      </c>
      <c r="B36" s="965"/>
      <c r="C36" s="965"/>
      <c r="D36" s="965"/>
      <c r="E36" s="965"/>
      <c r="F36" s="965"/>
      <c r="G36" s="965"/>
      <c r="H36" s="965"/>
      <c r="I36" s="965"/>
      <c r="J36" s="965"/>
    </row>
    <row r="37" spans="1:10" ht="6.75" customHeight="1" x14ac:dyDescent="0.3">
      <c r="B37" s="92"/>
      <c r="C37" s="92"/>
      <c r="D37" s="92"/>
      <c r="E37" s="92"/>
      <c r="F37" s="92"/>
      <c r="G37" s="92"/>
      <c r="H37" s="92"/>
      <c r="I37" s="92"/>
      <c r="J37" s="92"/>
    </row>
    <row r="38" spans="1:10" ht="18" customHeight="1" x14ac:dyDescent="0.3">
      <c r="A38" s="72" t="s">
        <v>343</v>
      </c>
      <c r="B38" s="965"/>
      <c r="C38" s="965"/>
      <c r="D38" s="965"/>
      <c r="E38" s="965"/>
      <c r="F38" s="965"/>
      <c r="G38" s="965"/>
      <c r="H38" s="965"/>
      <c r="I38" s="965"/>
      <c r="J38" s="965"/>
    </row>
    <row r="39" spans="1:10" ht="6" customHeight="1" x14ac:dyDescent="0.3">
      <c r="B39" s="92"/>
      <c r="C39" s="92"/>
      <c r="D39" s="92"/>
      <c r="E39" s="92"/>
      <c r="F39" s="92"/>
      <c r="G39" s="92"/>
      <c r="H39" s="92"/>
      <c r="I39" s="92"/>
      <c r="J39" s="92"/>
    </row>
    <row r="40" spans="1:10" ht="20.25" customHeight="1" x14ac:dyDescent="0.3">
      <c r="A40" s="72" t="s">
        <v>344</v>
      </c>
      <c r="B40" s="965"/>
      <c r="C40" s="965"/>
      <c r="D40" s="965"/>
      <c r="E40" s="965"/>
      <c r="F40" s="965"/>
      <c r="G40" s="965"/>
      <c r="H40" s="965"/>
      <c r="I40" s="965"/>
      <c r="J40" s="965"/>
    </row>
    <row r="41" spans="1:10" ht="20.100000000000001" customHeight="1" x14ac:dyDescent="0.3">
      <c r="B41" s="92"/>
      <c r="C41" s="92"/>
      <c r="D41" s="92"/>
      <c r="E41" s="92"/>
      <c r="F41" s="92"/>
      <c r="G41" s="92"/>
      <c r="H41" s="92"/>
      <c r="I41" s="92"/>
      <c r="J41" s="92"/>
    </row>
    <row r="42" spans="1:10" ht="19.5" customHeight="1" x14ac:dyDescent="0.3">
      <c r="A42" s="962" t="s">
        <v>345</v>
      </c>
      <c r="B42" s="962"/>
      <c r="C42" s="962"/>
      <c r="D42" s="962"/>
      <c r="E42" s="962"/>
      <c r="F42" s="962"/>
      <c r="G42" s="962"/>
      <c r="H42" s="962"/>
      <c r="I42" s="962"/>
      <c r="J42" s="962"/>
    </row>
    <row r="43" spans="1:10" ht="16.5" customHeight="1" x14ac:dyDescent="0.3">
      <c r="A43" s="310"/>
      <c r="B43" s="310"/>
      <c r="C43" s="310"/>
      <c r="D43" s="620"/>
      <c r="E43" s="92"/>
      <c r="F43" s="92"/>
      <c r="G43" s="92"/>
      <c r="H43" s="92"/>
      <c r="I43" s="92"/>
      <c r="J43" s="620"/>
    </row>
    <row r="44" spans="1:10" ht="17.25" customHeight="1" x14ac:dyDescent="0.3">
      <c r="A44" s="962" t="s">
        <v>346</v>
      </c>
      <c r="B44" s="962"/>
      <c r="C44" s="962"/>
      <c r="D44" s="962"/>
      <c r="E44" s="962"/>
      <c r="F44" s="962"/>
      <c r="G44" s="962"/>
      <c r="H44" s="962"/>
      <c r="I44" s="962"/>
      <c r="J44" s="962"/>
    </row>
    <row r="45" spans="1:10" ht="16.5" customHeight="1" x14ac:dyDescent="0.3">
      <c r="A45" s="310"/>
      <c r="B45" s="310"/>
      <c r="C45" s="310"/>
      <c r="D45" s="310"/>
      <c r="E45" s="310"/>
      <c r="F45" s="310"/>
      <c r="G45" s="92"/>
      <c r="H45" s="92"/>
      <c r="I45" s="92"/>
      <c r="J45" s="92"/>
    </row>
    <row r="46" spans="1:10" ht="18" customHeight="1" x14ac:dyDescent="0.3">
      <c r="A46" s="72" t="s">
        <v>347</v>
      </c>
      <c r="B46" s="621"/>
      <c r="C46" s="621"/>
      <c r="D46" s="621"/>
      <c r="E46" s="621"/>
      <c r="F46" s="963">
        <f>g_nome_op</f>
        <v>0</v>
      </c>
      <c r="G46" s="963"/>
      <c r="H46" s="963"/>
      <c r="I46" s="963"/>
      <c r="J46" s="963"/>
    </row>
    <row r="47" spans="1:10" ht="15.75" customHeight="1" x14ac:dyDescent="0.3">
      <c r="B47" s="92"/>
      <c r="C47" s="92"/>
      <c r="D47" s="92"/>
      <c r="E47" s="92"/>
      <c r="F47" s="92"/>
      <c r="G47" s="92"/>
      <c r="H47" s="92"/>
      <c r="I47" s="92"/>
      <c r="J47" s="92"/>
    </row>
    <row r="48" spans="1:10" ht="16.5" customHeight="1" x14ac:dyDescent="0.3">
      <c r="A48" s="964" t="s">
        <v>348</v>
      </c>
      <c r="B48" s="964"/>
      <c r="C48" s="964"/>
      <c r="D48" s="964"/>
      <c r="E48" s="964"/>
      <c r="F48" s="964"/>
      <c r="G48" s="92"/>
      <c r="H48" s="92"/>
      <c r="I48" s="92"/>
      <c r="J48" s="92"/>
    </row>
    <row r="49" spans="1:10" ht="15.75" customHeight="1" x14ac:dyDescent="0.3">
      <c r="B49" s="92"/>
      <c r="C49" s="92"/>
      <c r="D49" s="92"/>
      <c r="E49" s="92"/>
      <c r="F49" s="92"/>
      <c r="G49" s="92"/>
      <c r="H49" s="92"/>
      <c r="I49" s="92"/>
      <c r="J49" s="92"/>
    </row>
    <row r="50" spans="1:10" ht="24" customHeight="1" x14ac:dyDescent="0.3">
      <c r="A50" s="622" t="s">
        <v>6</v>
      </c>
      <c r="B50" s="623" t="s">
        <v>147</v>
      </c>
      <c r="C50" s="624" t="s">
        <v>349</v>
      </c>
      <c r="D50" s="625"/>
      <c r="E50" s="960" t="s">
        <v>350</v>
      </c>
      <c r="F50" s="960"/>
      <c r="G50" s="960"/>
      <c r="H50" s="960"/>
      <c r="I50" s="960"/>
      <c r="J50" s="960"/>
    </row>
    <row r="51" spans="1:10" ht="11.25" customHeight="1" x14ac:dyDescent="0.3">
      <c r="B51" s="92"/>
      <c r="C51" s="92"/>
      <c r="D51" s="92"/>
      <c r="E51" s="92"/>
      <c r="F51" s="92"/>
      <c r="G51" s="92"/>
      <c r="H51" s="92"/>
      <c r="I51" s="92"/>
      <c r="J51" s="92"/>
    </row>
    <row r="52" spans="1:10" ht="20.100000000000001" customHeight="1" x14ac:dyDescent="0.3">
      <c r="A52" s="72" t="s">
        <v>351</v>
      </c>
      <c r="B52" s="963"/>
      <c r="C52" s="963"/>
      <c r="D52" s="963"/>
      <c r="E52" s="963"/>
      <c r="F52" s="963"/>
      <c r="G52" s="963"/>
      <c r="H52" s="963"/>
      <c r="I52" s="92"/>
      <c r="J52" s="92"/>
    </row>
    <row r="53" spans="1:10" ht="20.100000000000001" customHeight="1" x14ac:dyDescent="0.3">
      <c r="B53" s="92"/>
      <c r="C53" s="92"/>
      <c r="D53" s="92"/>
      <c r="E53" s="92"/>
      <c r="F53" s="92"/>
      <c r="G53" s="92"/>
      <c r="H53" s="92"/>
      <c r="I53" s="92"/>
      <c r="J53" s="92"/>
    </row>
    <row r="54" spans="1:10" ht="39.75" customHeight="1" x14ac:dyDescent="0.3">
      <c r="A54" s="966" t="s">
        <v>352</v>
      </c>
      <c r="B54" s="966"/>
      <c r="C54" s="966"/>
      <c r="D54" s="966"/>
      <c r="E54" s="966"/>
      <c r="F54" s="966"/>
      <c r="G54" s="966"/>
      <c r="H54" s="966"/>
      <c r="I54" s="966"/>
      <c r="J54" s="966"/>
    </row>
    <row r="55" spans="1:10" x14ac:dyDescent="0.3">
      <c r="B55" s="92"/>
      <c r="C55" s="92"/>
      <c r="D55" s="92"/>
      <c r="E55" s="92"/>
      <c r="F55" s="92"/>
      <c r="G55" s="92"/>
      <c r="H55" s="92"/>
      <c r="I55" s="92"/>
      <c r="J55" s="92"/>
    </row>
    <row r="56" spans="1:10" ht="6.75" customHeight="1" x14ac:dyDescent="0.3">
      <c r="B56" s="964"/>
      <c r="C56" s="964"/>
      <c r="D56" s="964"/>
      <c r="E56" s="92"/>
      <c r="F56" s="92"/>
      <c r="G56" s="92"/>
      <c r="H56" s="92"/>
      <c r="I56" s="92"/>
      <c r="J56" s="92"/>
    </row>
    <row r="57" spans="1:10" x14ac:dyDescent="0.3">
      <c r="B57" s="92"/>
      <c r="C57" s="92"/>
      <c r="D57" s="92"/>
      <c r="E57" s="92"/>
      <c r="F57" s="92"/>
      <c r="G57" s="92"/>
      <c r="H57" s="92"/>
      <c r="I57" s="92"/>
      <c r="J57" s="92"/>
    </row>
    <row r="58" spans="1:10" x14ac:dyDescent="0.3">
      <c r="B58" s="960" t="s">
        <v>361</v>
      </c>
      <c r="C58" s="960"/>
      <c r="H58" s="679" t="s">
        <v>29</v>
      </c>
      <c r="I58" s="679"/>
    </row>
    <row r="60" spans="1:10" x14ac:dyDescent="0.3">
      <c r="A60" s="960" t="s">
        <v>353</v>
      </c>
      <c r="B60" s="960"/>
      <c r="C60" s="960"/>
      <c r="D60" s="960"/>
      <c r="G60" s="961" t="s">
        <v>353</v>
      </c>
      <c r="H60" s="961"/>
      <c r="I60" s="961"/>
      <c r="J60" s="961"/>
    </row>
    <row r="62" spans="1:10" x14ac:dyDescent="0.3">
      <c r="A62" s="960" t="s">
        <v>353</v>
      </c>
      <c r="B62" s="960"/>
      <c r="C62" s="960"/>
      <c r="D62" s="960"/>
      <c r="G62" s="961" t="s">
        <v>353</v>
      </c>
      <c r="H62" s="961"/>
      <c r="I62" s="961"/>
      <c r="J62" s="961"/>
    </row>
    <row r="65" s="72" customFormat="1" x14ac:dyDescent="0.3"/>
    <row r="66" s="72" customFormat="1" x14ac:dyDescent="0.3"/>
    <row r="67" s="72" customFormat="1" x14ac:dyDescent="0.3"/>
    <row r="68" s="72" customFormat="1" x14ac:dyDescent="0.3"/>
    <row r="69" s="72" customFormat="1" x14ac:dyDescent="0.3"/>
    <row r="70" s="72" customFormat="1" x14ac:dyDescent="0.3"/>
    <row r="71" s="72" customFormat="1" x14ac:dyDescent="0.3"/>
    <row r="72" s="72" customFormat="1" x14ac:dyDescent="0.3"/>
    <row r="73" s="72" customFormat="1" x14ac:dyDescent="0.3"/>
    <row r="74" s="72" customFormat="1" x14ac:dyDescent="0.3"/>
    <row r="75" s="72" customFormat="1" x14ac:dyDescent="0.3"/>
    <row r="76" s="72" customFormat="1" x14ac:dyDescent="0.3"/>
    <row r="77" s="72" customFormat="1" x14ac:dyDescent="0.3"/>
    <row r="78" s="72" customFormat="1" x14ac:dyDescent="0.3"/>
    <row r="79" s="72" customFormat="1" x14ac:dyDescent="0.3"/>
    <row r="80" s="72" customFormat="1" x14ac:dyDescent="0.3"/>
    <row r="81" s="72" customFormat="1" x14ac:dyDescent="0.3"/>
    <row r="82" s="72" customFormat="1" x14ac:dyDescent="0.3"/>
    <row r="83" s="72" customFormat="1" x14ac:dyDescent="0.3"/>
    <row r="84" s="72" customFormat="1" x14ac:dyDescent="0.3"/>
    <row r="85" s="72" customFormat="1" x14ac:dyDescent="0.3"/>
    <row r="86" s="72" customFormat="1" x14ac:dyDescent="0.3"/>
    <row r="87" s="72" customFormat="1" x14ac:dyDescent="0.3"/>
    <row r="88" s="72" customFormat="1" x14ac:dyDescent="0.3"/>
    <row r="89" s="72" customFormat="1" x14ac:dyDescent="0.3"/>
    <row r="90" s="72" customFormat="1" x14ac:dyDescent="0.3"/>
    <row r="91" s="72" customFormat="1" x14ac:dyDescent="0.3"/>
    <row r="92" s="72" customFormat="1" x14ac:dyDescent="0.3"/>
    <row r="93" s="72" customFormat="1" x14ac:dyDescent="0.3"/>
    <row r="94" s="72" customFormat="1" x14ac:dyDescent="0.3"/>
    <row r="95" s="72" customFormat="1" x14ac:dyDescent="0.3"/>
    <row r="96" s="72" customFormat="1" x14ac:dyDescent="0.3"/>
  </sheetData>
  <mergeCells count="40">
    <mergeCell ref="A3:J3"/>
    <mergeCell ref="A13:J13"/>
    <mergeCell ref="A5:C5"/>
    <mergeCell ref="G5:H5"/>
    <mergeCell ref="A15:J15"/>
    <mergeCell ref="A14:J14"/>
    <mergeCell ref="A11:J11"/>
    <mergeCell ref="E5:F5"/>
    <mergeCell ref="A26:J26"/>
    <mergeCell ref="A22:J22"/>
    <mergeCell ref="A24:J24"/>
    <mergeCell ref="A16:J16"/>
    <mergeCell ref="E6:F6"/>
    <mergeCell ref="A17:J17"/>
    <mergeCell ref="A18:J18"/>
    <mergeCell ref="A19:J19"/>
    <mergeCell ref="A21:J21"/>
    <mergeCell ref="A25:J25"/>
    <mergeCell ref="A23:J23"/>
    <mergeCell ref="B38:J38"/>
    <mergeCell ref="B40:J40"/>
    <mergeCell ref="A54:J54"/>
    <mergeCell ref="B30:J30"/>
    <mergeCell ref="B28:J28"/>
    <mergeCell ref="A42:J42"/>
    <mergeCell ref="E50:J50"/>
    <mergeCell ref="B52:H52"/>
    <mergeCell ref="B32:J32"/>
    <mergeCell ref="B34:J34"/>
    <mergeCell ref="B36:J36"/>
    <mergeCell ref="A62:D62"/>
    <mergeCell ref="G62:J62"/>
    <mergeCell ref="A44:J44"/>
    <mergeCell ref="F46:J46"/>
    <mergeCell ref="A48:F48"/>
    <mergeCell ref="A60:D60"/>
    <mergeCell ref="G60:J60"/>
    <mergeCell ref="H58:I58"/>
    <mergeCell ref="B58:C58"/>
    <mergeCell ref="B56:D56"/>
  </mergeCells>
  <phoneticPr fontId="2" type="noConversion"/>
  <printOptions horizontalCentered="1"/>
  <pageMargins left="0.70866141732283472" right="0.70866141732283472" top="0.74803149606299213" bottom="0.74803149606299213" header="0.31496062992125984" footer="0.31496062992125984"/>
  <pageSetup paperSize="9" scale="63" firstPageNumber="0" orientation="portrait" horizontalDpi="300" verticalDpi="300" r:id="rId1"/>
  <headerFooter alignWithMargins="0">
    <oddHeader>&amp;R&amp;"Arial,Grassetto"S.I.N. srl</oddHeader>
    <oddFooter>&amp;CPag. &amp;P di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U33"/>
  <sheetViews>
    <sheetView showGridLines="0" zoomScale="90" zoomScaleNormal="90" workbookViewId="0">
      <selection activeCell="S1" sqref="S1"/>
    </sheetView>
  </sheetViews>
  <sheetFormatPr defaultColWidth="8.85546875" defaultRowHeight="16.5" x14ac:dyDescent="0.3"/>
  <cols>
    <col min="1" max="1" width="4.7109375" style="72" customWidth="1"/>
    <col min="2" max="2" width="15.28515625" style="72" customWidth="1"/>
    <col min="3" max="3" width="23.140625" style="72" bestFit="1" customWidth="1"/>
    <col min="4" max="4" width="8.85546875" style="72"/>
    <col min="5" max="5" width="7.42578125" style="72" customWidth="1"/>
    <col min="6" max="6" width="7.28515625" style="72" customWidth="1"/>
    <col min="7" max="7" width="8.28515625" style="72" customWidth="1"/>
    <col min="8" max="8" width="43.85546875" style="72" customWidth="1"/>
    <col min="9" max="13" width="8.85546875" style="72"/>
    <col min="14" max="14" width="7.28515625" style="72" customWidth="1"/>
    <col min="15" max="15" width="6" style="72" customWidth="1"/>
    <col min="16" max="16" width="9.7109375" style="72" customWidth="1"/>
    <col min="17" max="18" width="8.85546875" style="72"/>
    <col min="19" max="19" width="12.42578125" style="72" customWidth="1"/>
    <col min="20" max="20" width="12.42578125" style="72" bestFit="1" customWidth="1"/>
    <col min="21" max="21" width="8.85546875" style="72"/>
    <col min="22" max="24" width="8.85546875" style="72" customWidth="1"/>
    <col min="25" max="16384" width="8.85546875" style="72"/>
  </cols>
  <sheetData>
    <row r="1" spans="1:255" ht="25.5" customHeight="1" x14ac:dyDescent="0.3">
      <c r="A1" s="68" t="s">
        <v>30</v>
      </c>
      <c r="B1" s="68"/>
      <c r="C1" s="69" t="str">
        <f>g_codice_verbale</f>
        <v>Inserire l'ID della domanda di aiuto di SiSco e la data di inizio delle operazioni di controllo</v>
      </c>
      <c r="D1" s="70"/>
      <c r="E1" s="68"/>
      <c r="F1" s="68"/>
      <c r="G1" s="68"/>
      <c r="H1" s="68"/>
      <c r="I1" s="68"/>
      <c r="J1" s="68"/>
      <c r="K1" s="68"/>
      <c r="L1" s="68"/>
      <c r="M1" s="68"/>
      <c r="N1" s="68"/>
      <c r="O1" s="68"/>
      <c r="P1" s="68"/>
      <c r="Q1" s="68"/>
      <c r="R1" s="68"/>
      <c r="S1" s="6"/>
      <c r="T1" s="68"/>
      <c r="U1" s="68"/>
      <c r="V1" s="68"/>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row>
    <row r="2" spans="1:255" ht="10.35" customHeight="1" x14ac:dyDescent="0.3">
      <c r="A2" s="56"/>
      <c r="B2" s="56"/>
      <c r="C2" s="56"/>
      <c r="D2" s="56"/>
      <c r="E2" s="56"/>
      <c r="F2" s="56"/>
      <c r="G2" s="56"/>
      <c r="H2" s="56"/>
      <c r="I2" s="56"/>
      <c r="J2" s="56"/>
      <c r="K2" s="56"/>
      <c r="L2" s="56"/>
      <c r="M2" s="56"/>
      <c r="N2" s="56"/>
      <c r="O2" s="56"/>
      <c r="P2" s="56"/>
      <c r="Q2" s="56"/>
      <c r="R2" s="56"/>
      <c r="S2" s="56"/>
      <c r="T2" s="56"/>
      <c r="U2" s="73"/>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row>
    <row r="3" spans="1:255" ht="17.25" customHeight="1" x14ac:dyDescent="0.3">
      <c r="A3" s="672" t="s">
        <v>0</v>
      </c>
      <c r="B3" s="672"/>
      <c r="C3" s="672"/>
      <c r="D3" s="672"/>
      <c r="E3" s="672"/>
      <c r="F3" s="672"/>
      <c r="G3" s="672"/>
      <c r="H3" s="672"/>
      <c r="I3" s="672"/>
      <c r="J3" s="672"/>
      <c r="K3" s="672"/>
      <c r="L3" s="672"/>
      <c r="M3" s="672"/>
      <c r="N3" s="672"/>
      <c r="O3" s="672"/>
      <c r="P3" s="672"/>
      <c r="Q3" s="672"/>
      <c r="R3" s="672"/>
      <c r="S3" s="672"/>
      <c r="T3" s="68"/>
      <c r="U3" s="68"/>
      <c r="V3" s="68"/>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row>
    <row r="5" spans="1:255" x14ac:dyDescent="0.3">
      <c r="A5" s="673" t="s">
        <v>367</v>
      </c>
      <c r="B5" s="673"/>
      <c r="C5" s="673"/>
      <c r="D5" s="673"/>
      <c r="E5" s="673"/>
      <c r="F5" s="673"/>
      <c r="G5" s="673"/>
      <c r="H5" s="673"/>
      <c r="I5" s="673"/>
      <c r="J5" s="673"/>
      <c r="K5" s="673"/>
      <c r="L5" s="673"/>
      <c r="M5" s="673"/>
      <c r="N5" s="673"/>
      <c r="O5" s="673"/>
      <c r="P5" s="674"/>
      <c r="Q5" s="675"/>
      <c r="R5" s="676"/>
      <c r="S5" s="677"/>
      <c r="T5" s="74"/>
      <c r="W5" s="75"/>
    </row>
    <row r="6" spans="1:255" ht="6.75" customHeight="1" x14ac:dyDescent="0.3">
      <c r="A6" s="678"/>
      <c r="B6" s="678"/>
      <c r="C6" s="678"/>
      <c r="D6" s="678"/>
      <c r="E6" s="678"/>
      <c r="F6" s="678"/>
      <c r="G6" s="678"/>
      <c r="H6" s="678"/>
      <c r="I6" s="678"/>
      <c r="J6" s="678"/>
      <c r="K6" s="678"/>
      <c r="L6" s="678"/>
      <c r="M6" s="678"/>
      <c r="N6" s="678"/>
      <c r="O6" s="678"/>
      <c r="P6" s="678"/>
      <c r="Q6" s="678"/>
      <c r="R6" s="678"/>
      <c r="S6" s="678"/>
    </row>
    <row r="7" spans="1:255" ht="31.5" customHeight="1" x14ac:dyDescent="0.3">
      <c r="A7" s="673" t="s">
        <v>369</v>
      </c>
      <c r="B7" s="673"/>
      <c r="C7" s="673"/>
      <c r="D7" s="673"/>
      <c r="E7" s="673"/>
      <c r="F7" s="673"/>
      <c r="G7" s="673"/>
      <c r="H7" s="673"/>
      <c r="I7" s="673"/>
      <c r="J7" s="673"/>
      <c r="K7" s="673"/>
      <c r="L7" s="673"/>
      <c r="M7" s="673"/>
      <c r="N7" s="673"/>
      <c r="O7" s="673"/>
      <c r="P7" s="674"/>
      <c r="Q7" s="675"/>
      <c r="R7" s="676"/>
      <c r="S7" s="677"/>
    </row>
    <row r="8" spans="1:255" ht="6" customHeight="1" x14ac:dyDescent="0.3">
      <c r="A8" s="666"/>
      <c r="B8" s="666"/>
      <c r="C8" s="666"/>
      <c r="D8" s="666"/>
      <c r="E8" s="666"/>
      <c r="F8" s="666"/>
      <c r="G8" s="666"/>
      <c r="H8" s="666"/>
      <c r="I8" s="666"/>
      <c r="J8" s="666"/>
      <c r="K8" s="666"/>
      <c r="L8" s="666"/>
      <c r="M8" s="666"/>
      <c r="N8" s="666"/>
      <c r="O8" s="666"/>
      <c r="P8" s="666"/>
      <c r="Q8" s="666"/>
      <c r="R8" s="666"/>
      <c r="S8" s="666"/>
    </row>
    <row r="9" spans="1:255" x14ac:dyDescent="0.3">
      <c r="A9" s="667" t="s">
        <v>368</v>
      </c>
      <c r="B9" s="667"/>
      <c r="C9" s="667"/>
      <c r="D9" s="667"/>
      <c r="E9" s="667"/>
      <c r="F9" s="667"/>
      <c r="G9" s="667"/>
      <c r="H9" s="667"/>
      <c r="I9" s="667"/>
      <c r="J9" s="667"/>
      <c r="K9" s="667"/>
      <c r="L9" s="667"/>
      <c r="M9" s="667"/>
      <c r="N9" s="667"/>
      <c r="O9" s="667"/>
      <c r="P9" s="668"/>
      <c r="Q9" s="669"/>
      <c r="R9" s="670"/>
      <c r="S9" s="671"/>
    </row>
    <row r="10" spans="1:255" ht="6.75" customHeight="1" x14ac:dyDescent="0.3">
      <c r="A10" s="76"/>
      <c r="B10" s="76"/>
      <c r="C10" s="76"/>
      <c r="D10" s="76"/>
      <c r="E10" s="76"/>
      <c r="F10" s="76"/>
      <c r="G10" s="76"/>
      <c r="H10" s="76"/>
      <c r="I10" s="76"/>
      <c r="J10" s="76"/>
      <c r="K10" s="76"/>
      <c r="L10" s="76"/>
      <c r="M10" s="76"/>
      <c r="N10" s="76"/>
      <c r="O10" s="76"/>
      <c r="P10" s="77"/>
      <c r="Q10" s="78"/>
      <c r="R10" s="78"/>
      <c r="S10" s="78"/>
    </row>
    <row r="11" spans="1:255" ht="36" customHeight="1" x14ac:dyDescent="0.3">
      <c r="A11" s="680" t="s">
        <v>370</v>
      </c>
      <c r="B11" s="680"/>
      <c r="C11" s="680"/>
      <c r="D11" s="680"/>
      <c r="E11" s="680"/>
      <c r="F11" s="680"/>
      <c r="G11" s="680"/>
      <c r="H11" s="680"/>
      <c r="I11" s="680"/>
      <c r="J11" s="680"/>
      <c r="K11" s="680"/>
      <c r="L11" s="680"/>
      <c r="M11" s="680"/>
      <c r="N11" s="680"/>
      <c r="O11" s="680"/>
      <c r="P11" s="680"/>
      <c r="Q11" s="680"/>
      <c r="R11" s="680"/>
      <c r="S11" s="680"/>
    </row>
    <row r="12" spans="1:255" ht="39" customHeight="1" x14ac:dyDescent="0.3">
      <c r="A12" s="681" t="s">
        <v>371</v>
      </c>
      <c r="B12" s="681"/>
      <c r="C12" s="681"/>
      <c r="D12" s="681"/>
      <c r="E12" s="681"/>
      <c r="F12" s="681"/>
      <c r="G12" s="681"/>
      <c r="H12" s="681"/>
      <c r="I12" s="681"/>
      <c r="J12" s="681"/>
      <c r="K12" s="681"/>
      <c r="L12" s="681"/>
      <c r="M12" s="681"/>
      <c r="N12" s="681"/>
      <c r="O12" s="681"/>
      <c r="P12" s="681"/>
      <c r="Q12" s="681"/>
      <c r="R12" s="681"/>
      <c r="S12" s="681"/>
    </row>
    <row r="13" spans="1:255" ht="27.75" customHeight="1" x14ac:dyDescent="0.3">
      <c r="A13" s="683" t="s">
        <v>31</v>
      </c>
      <c r="B13" s="683"/>
      <c r="C13" s="683"/>
      <c r="D13" s="683"/>
      <c r="E13" s="683"/>
      <c r="F13" s="683"/>
      <c r="G13" s="79"/>
      <c r="H13" s="80" t="s">
        <v>32</v>
      </c>
      <c r="I13" s="79"/>
      <c r="J13" s="80"/>
      <c r="K13" s="681" t="s">
        <v>33</v>
      </c>
      <c r="L13" s="681"/>
      <c r="M13" s="681"/>
      <c r="N13" s="681"/>
      <c r="O13" s="681"/>
      <c r="P13" s="681"/>
      <c r="Q13" s="681"/>
      <c r="R13" s="681"/>
      <c r="S13" s="681"/>
    </row>
    <row r="14" spans="1:255" ht="43.5" customHeight="1" x14ac:dyDescent="0.3">
      <c r="A14" s="680" t="s">
        <v>34</v>
      </c>
      <c r="B14" s="680"/>
      <c r="C14" s="680"/>
      <c r="D14" s="680"/>
      <c r="E14" s="680"/>
      <c r="F14" s="680"/>
      <c r="G14" s="680"/>
      <c r="H14" s="680"/>
      <c r="I14" s="680"/>
      <c r="J14" s="680"/>
      <c r="K14" s="680"/>
      <c r="L14" s="680"/>
      <c r="M14" s="680"/>
      <c r="N14" s="680"/>
      <c r="O14" s="680"/>
      <c r="P14" s="680"/>
      <c r="Q14" s="81"/>
      <c r="R14" s="81"/>
      <c r="S14" s="81"/>
    </row>
    <row r="15" spans="1:255" ht="28.5" customHeight="1" x14ac:dyDescent="0.3">
      <c r="A15" s="82"/>
      <c r="B15" s="682" t="s">
        <v>35</v>
      </c>
      <c r="C15" s="682"/>
      <c r="D15" s="682"/>
      <c r="E15" s="682"/>
      <c r="F15" s="682"/>
      <c r="G15" s="682"/>
      <c r="H15" s="682"/>
      <c r="I15" s="682"/>
      <c r="J15" s="682"/>
      <c r="K15" s="682"/>
      <c r="L15" s="682"/>
      <c r="M15" s="686" t="s">
        <v>36</v>
      </c>
      <c r="N15" s="687"/>
      <c r="O15" s="688"/>
      <c r="P15" s="689"/>
      <c r="Q15" s="83" t="s">
        <v>37</v>
      </c>
      <c r="R15" s="684"/>
      <c r="S15" s="685"/>
    </row>
    <row r="16" spans="1:255" ht="27.75" customHeight="1" x14ac:dyDescent="0.3">
      <c r="A16" s="82"/>
      <c r="B16" s="682" t="s">
        <v>38</v>
      </c>
      <c r="C16" s="682"/>
      <c r="D16" s="682"/>
      <c r="E16" s="682"/>
      <c r="F16" s="682"/>
      <c r="G16" s="682"/>
      <c r="H16" s="682"/>
      <c r="I16" s="682"/>
      <c r="J16" s="682"/>
      <c r="K16" s="682"/>
      <c r="L16" s="682"/>
      <c r="M16" s="686"/>
      <c r="N16" s="687"/>
      <c r="O16" s="688"/>
      <c r="P16" s="689"/>
      <c r="Q16" s="83" t="s">
        <v>37</v>
      </c>
      <c r="R16" s="684"/>
      <c r="S16" s="685"/>
    </row>
    <row r="17" spans="1:25" ht="28.5" customHeight="1" x14ac:dyDescent="0.3">
      <c r="A17" s="82"/>
      <c r="B17" s="682" t="s">
        <v>39</v>
      </c>
      <c r="C17" s="682"/>
      <c r="D17" s="682"/>
      <c r="E17" s="682"/>
      <c r="F17" s="682"/>
      <c r="G17" s="682"/>
      <c r="H17" s="682"/>
      <c r="I17" s="682"/>
      <c r="J17" s="682"/>
      <c r="K17" s="682"/>
      <c r="L17" s="682"/>
      <c r="M17" s="84"/>
      <c r="N17" s="84"/>
      <c r="O17" s="84"/>
      <c r="P17" s="85"/>
      <c r="Q17" s="81"/>
      <c r="R17" s="81"/>
      <c r="S17" s="81"/>
    </row>
    <row r="18" spans="1:25" ht="31.5" customHeight="1" x14ac:dyDescent="0.3">
      <c r="A18" s="82"/>
      <c r="B18" s="682" t="s">
        <v>40</v>
      </c>
      <c r="C18" s="682"/>
      <c r="D18" s="682"/>
      <c r="E18" s="682"/>
      <c r="F18" s="682"/>
      <c r="G18" s="682"/>
      <c r="H18" s="682"/>
      <c r="I18" s="682"/>
      <c r="J18" s="682"/>
      <c r="K18" s="682"/>
      <c r="L18" s="682"/>
      <c r="M18" s="84"/>
      <c r="N18" s="84"/>
      <c r="O18" s="84"/>
      <c r="P18" s="85"/>
      <c r="Q18" s="81"/>
      <c r="R18" s="81"/>
      <c r="S18" s="81"/>
    </row>
    <row r="19" spans="1:25" ht="28.5" customHeight="1" x14ac:dyDescent="0.3">
      <c r="A19" s="86"/>
      <c r="B19" s="86"/>
      <c r="C19" s="86"/>
      <c r="D19" s="86"/>
      <c r="E19" s="86"/>
      <c r="F19" s="86"/>
      <c r="G19" s="86"/>
      <c r="H19" s="86"/>
      <c r="I19" s="86"/>
      <c r="J19" s="86"/>
      <c r="K19" s="86"/>
      <c r="L19" s="86"/>
      <c r="M19" s="86"/>
      <c r="N19" s="86"/>
      <c r="O19" s="86"/>
      <c r="P19" s="86"/>
      <c r="Q19" s="86"/>
      <c r="R19" s="86"/>
      <c r="S19" s="86"/>
    </row>
    <row r="20" spans="1:25" ht="6" customHeight="1" thickBot="1" x14ac:dyDescent="0.35">
      <c r="A20" s="87"/>
      <c r="B20" s="87"/>
      <c r="C20" s="87"/>
      <c r="D20" s="87"/>
      <c r="E20" s="87"/>
      <c r="F20" s="87"/>
      <c r="G20" s="87"/>
      <c r="H20" s="87"/>
      <c r="I20" s="87"/>
      <c r="J20" s="87"/>
      <c r="K20" s="87"/>
      <c r="L20" s="87"/>
      <c r="M20" s="87"/>
      <c r="N20" s="87"/>
      <c r="O20" s="87"/>
      <c r="P20" s="87"/>
      <c r="Q20" s="87"/>
      <c r="R20" s="87"/>
      <c r="S20" s="87"/>
      <c r="T20" s="87"/>
      <c r="U20" s="87"/>
      <c r="V20" s="87"/>
      <c r="W20" s="87"/>
      <c r="X20" s="87"/>
      <c r="Y20" s="87"/>
    </row>
    <row r="21" spans="1:25" ht="3" customHeight="1" x14ac:dyDescent="0.3">
      <c r="A21" s="88"/>
      <c r="B21" s="89"/>
      <c r="C21" s="89"/>
      <c r="D21" s="89"/>
      <c r="E21" s="89"/>
      <c r="F21" s="89"/>
      <c r="G21" s="89"/>
      <c r="H21" s="89"/>
      <c r="I21" s="89"/>
      <c r="J21" s="89"/>
      <c r="K21" s="89"/>
      <c r="L21" s="89"/>
      <c r="M21" s="89"/>
      <c r="N21" s="89"/>
      <c r="O21" s="89"/>
      <c r="P21" s="89"/>
      <c r="Q21" s="89"/>
      <c r="R21" s="89"/>
      <c r="S21" s="90"/>
    </row>
    <row r="22" spans="1:25" ht="13.5" customHeight="1" x14ac:dyDescent="0.3">
      <c r="A22" s="91"/>
      <c r="B22" s="71"/>
      <c r="C22" s="92" t="s">
        <v>361</v>
      </c>
      <c r="D22" s="93"/>
      <c r="E22" s="93"/>
      <c r="F22" s="93"/>
      <c r="G22" s="93"/>
      <c r="H22" s="93"/>
      <c r="I22" s="93"/>
      <c r="J22" s="93"/>
      <c r="K22" s="93"/>
      <c r="L22" s="93"/>
      <c r="M22" s="71"/>
      <c r="N22" s="71"/>
      <c r="O22" s="93"/>
      <c r="P22" s="679" t="s">
        <v>29</v>
      </c>
      <c r="Q22" s="679"/>
      <c r="R22" s="71"/>
      <c r="S22" s="94"/>
    </row>
    <row r="23" spans="1:25" ht="13.5" customHeight="1" x14ac:dyDescent="0.3">
      <c r="A23" s="91"/>
      <c r="B23" s="71"/>
      <c r="C23" s="92"/>
      <c r="D23" s="93"/>
      <c r="E23" s="93"/>
      <c r="F23" s="93"/>
      <c r="G23" s="93"/>
      <c r="H23" s="93"/>
      <c r="I23" s="93"/>
      <c r="J23" s="93"/>
      <c r="K23" s="93"/>
      <c r="L23" s="93"/>
      <c r="M23" s="71"/>
      <c r="N23" s="71"/>
      <c r="O23" s="93"/>
      <c r="P23" s="95"/>
      <c r="Q23" s="95"/>
      <c r="R23" s="71"/>
      <c r="S23" s="94"/>
    </row>
    <row r="24" spans="1:25" x14ac:dyDescent="0.3">
      <c r="A24" s="91"/>
      <c r="B24" s="71"/>
      <c r="C24" s="71"/>
      <c r="D24" s="71"/>
      <c r="E24" s="71"/>
      <c r="F24" s="71"/>
      <c r="G24" s="71"/>
      <c r="H24" s="71"/>
      <c r="I24" s="71"/>
      <c r="J24" s="71"/>
      <c r="K24" s="71"/>
      <c r="L24" s="71"/>
      <c r="M24" s="71"/>
      <c r="N24" s="71"/>
      <c r="O24" s="71"/>
      <c r="P24" s="71"/>
      <c r="Q24" s="71"/>
      <c r="R24" s="71"/>
      <c r="S24" s="96"/>
    </row>
    <row r="25" spans="1:25" ht="16.5" customHeight="1" x14ac:dyDescent="0.3">
      <c r="A25" s="91"/>
      <c r="B25" s="97"/>
      <c r="C25" s="97"/>
      <c r="D25" s="97"/>
      <c r="E25" s="98"/>
      <c r="F25" s="98"/>
      <c r="G25" s="98"/>
      <c r="H25" s="98"/>
      <c r="I25" s="98"/>
      <c r="J25" s="98"/>
      <c r="K25" s="98"/>
      <c r="L25" s="98"/>
      <c r="M25" s="98"/>
      <c r="N25" s="98"/>
      <c r="O25" s="99"/>
      <c r="P25" s="100"/>
      <c r="Q25" s="100"/>
      <c r="R25" s="101"/>
      <c r="S25" s="94"/>
    </row>
    <row r="26" spans="1:25" ht="7.5" customHeight="1" thickBot="1" x14ac:dyDescent="0.35">
      <c r="A26" s="102"/>
      <c r="B26" s="103"/>
      <c r="C26" s="103"/>
      <c r="D26" s="103"/>
      <c r="E26" s="103"/>
      <c r="F26" s="103"/>
      <c r="G26" s="103"/>
      <c r="H26" s="103"/>
      <c r="I26" s="103"/>
      <c r="J26" s="103"/>
      <c r="K26" s="103"/>
      <c r="L26" s="103"/>
      <c r="M26" s="103"/>
      <c r="N26" s="103"/>
      <c r="O26" s="103"/>
      <c r="P26" s="103"/>
      <c r="Q26" s="103"/>
      <c r="R26" s="103"/>
      <c r="S26" s="104"/>
    </row>
    <row r="27" spans="1:25" x14ac:dyDescent="0.3">
      <c r="A27" s="87"/>
      <c r="B27" s="87"/>
      <c r="C27" s="87"/>
      <c r="D27" s="87"/>
      <c r="E27" s="87"/>
      <c r="F27" s="87"/>
      <c r="G27" s="87"/>
      <c r="H27" s="87"/>
      <c r="I27" s="87"/>
      <c r="J27" s="87"/>
      <c r="K27" s="87"/>
      <c r="L27" s="87"/>
      <c r="M27" s="87"/>
      <c r="N27" s="87"/>
      <c r="O27" s="87"/>
      <c r="P27" s="87"/>
      <c r="Q27" s="87"/>
      <c r="R27" s="87"/>
      <c r="S27" s="87"/>
    </row>
    <row r="28" spans="1:25" x14ac:dyDescent="0.3">
      <c r="A28" s="87"/>
      <c r="B28" s="87"/>
      <c r="C28" s="87"/>
      <c r="D28" s="87"/>
      <c r="E28" s="87"/>
      <c r="F28" s="87"/>
      <c r="G28" s="87"/>
      <c r="H28" s="87"/>
      <c r="I28" s="87"/>
      <c r="J28" s="87"/>
      <c r="K28" s="87"/>
      <c r="L28" s="87"/>
      <c r="M28" s="87"/>
      <c r="N28" s="87"/>
      <c r="O28" s="87"/>
      <c r="P28" s="87"/>
      <c r="Q28" s="87"/>
      <c r="R28" s="87"/>
      <c r="S28" s="87"/>
    </row>
    <row r="29" spans="1:25" x14ac:dyDescent="0.3">
      <c r="A29" s="87"/>
      <c r="B29" s="87"/>
      <c r="C29" s="87"/>
      <c r="D29" s="87"/>
      <c r="E29" s="87"/>
      <c r="F29" s="87"/>
      <c r="G29" s="87"/>
      <c r="H29" s="87"/>
      <c r="I29" s="87"/>
      <c r="J29" s="87"/>
      <c r="K29" s="87"/>
      <c r="L29" s="87"/>
      <c r="M29" s="87"/>
      <c r="N29" s="87"/>
      <c r="O29" s="87"/>
      <c r="P29" s="87"/>
      <c r="Q29" s="87"/>
      <c r="R29" s="87"/>
      <c r="S29" s="87"/>
    </row>
    <row r="30" spans="1:25" x14ac:dyDescent="0.3">
      <c r="A30" s="87"/>
      <c r="B30" s="87"/>
      <c r="C30" s="87"/>
      <c r="D30" s="87"/>
      <c r="E30" s="87"/>
      <c r="F30" s="87"/>
      <c r="G30" s="87"/>
      <c r="H30" s="87"/>
      <c r="I30" s="87"/>
      <c r="J30" s="87"/>
      <c r="K30" s="87"/>
      <c r="L30" s="87"/>
      <c r="M30" s="87"/>
      <c r="N30" s="87"/>
      <c r="O30" s="87"/>
      <c r="P30" s="87"/>
      <c r="Q30" s="87"/>
      <c r="R30" s="87"/>
      <c r="S30" s="87"/>
    </row>
    <row r="31" spans="1:25" x14ac:dyDescent="0.3">
      <c r="A31" s="87"/>
      <c r="B31" s="87"/>
      <c r="C31" s="87"/>
      <c r="D31" s="87"/>
      <c r="E31" s="87"/>
      <c r="F31" s="87"/>
      <c r="G31" s="87"/>
      <c r="H31" s="87"/>
      <c r="I31" s="87"/>
      <c r="J31" s="87"/>
      <c r="K31" s="87"/>
      <c r="L31" s="87"/>
      <c r="M31" s="87"/>
      <c r="N31" s="87"/>
      <c r="O31" s="87"/>
      <c r="P31" s="87"/>
      <c r="Q31" s="87"/>
      <c r="R31" s="87"/>
      <c r="S31" s="87"/>
    </row>
    <row r="32" spans="1:25" x14ac:dyDescent="0.3">
      <c r="A32" s="87"/>
      <c r="B32" s="87"/>
      <c r="C32" s="87"/>
      <c r="D32" s="87"/>
      <c r="E32" s="87"/>
      <c r="F32" s="87"/>
      <c r="G32" s="87"/>
      <c r="H32" s="87"/>
      <c r="I32" s="87"/>
      <c r="J32" s="87"/>
      <c r="K32" s="87"/>
      <c r="L32" s="87"/>
      <c r="M32" s="87"/>
      <c r="N32" s="87"/>
      <c r="O32" s="87"/>
      <c r="P32" s="87"/>
      <c r="Q32" s="87"/>
      <c r="R32" s="87"/>
      <c r="S32" s="87"/>
    </row>
    <row r="33" spans="1:19" x14ac:dyDescent="0.3">
      <c r="A33" s="87"/>
      <c r="B33" s="87"/>
      <c r="C33" s="87"/>
      <c r="D33" s="87"/>
      <c r="E33" s="87"/>
      <c r="F33" s="87"/>
      <c r="G33" s="87"/>
      <c r="H33" s="87"/>
      <c r="I33" s="87"/>
      <c r="J33" s="87"/>
      <c r="K33" s="87"/>
      <c r="L33" s="87"/>
      <c r="M33" s="87"/>
      <c r="N33" s="87"/>
      <c r="O33" s="87"/>
      <c r="P33" s="87"/>
      <c r="Q33" s="87"/>
      <c r="R33" s="87"/>
      <c r="S33" s="87"/>
    </row>
  </sheetData>
  <mergeCells count="24">
    <mergeCell ref="P22:Q22"/>
    <mergeCell ref="A11:S11"/>
    <mergeCell ref="A12:S12"/>
    <mergeCell ref="B17:L17"/>
    <mergeCell ref="A13:F13"/>
    <mergeCell ref="K13:S13"/>
    <mergeCell ref="R15:S15"/>
    <mergeCell ref="B18:L18"/>
    <mergeCell ref="A14:P14"/>
    <mergeCell ref="B15:L15"/>
    <mergeCell ref="M15:M16"/>
    <mergeCell ref="N15:P15"/>
    <mergeCell ref="B16:L16"/>
    <mergeCell ref="N16:P16"/>
    <mergeCell ref="R16:S16"/>
    <mergeCell ref="A8:S8"/>
    <mergeCell ref="A9:P9"/>
    <mergeCell ref="Q9:S9"/>
    <mergeCell ref="A3:S3"/>
    <mergeCell ref="A5:P5"/>
    <mergeCell ref="Q5:S5"/>
    <mergeCell ref="A6:S6"/>
    <mergeCell ref="A7:P7"/>
    <mergeCell ref="Q7:S7"/>
  </mergeCells>
  <printOptions horizontalCentered="1"/>
  <pageMargins left="0.7" right="0.7" top="0.75" bottom="0.75" header="0.3" footer="0.3"/>
  <pageSetup paperSize="9" scale="62" orientation="landscape" r:id="rId1"/>
  <headerFooter alignWithMargins="0">
    <oddFooter>&amp;CPag. &amp;P di &amp;N</oddFooter>
  </headerFooter>
  <colBreaks count="1" manualBreakCount="1">
    <brk id="19"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pageSetUpPr fitToPage="1"/>
  </sheetPr>
  <dimension ref="A1:IU32"/>
  <sheetViews>
    <sheetView showGridLines="0" zoomScale="90" zoomScaleNormal="90" workbookViewId="0">
      <selection activeCell="S1" sqref="S1"/>
    </sheetView>
  </sheetViews>
  <sheetFormatPr defaultColWidth="8.85546875" defaultRowHeight="16.5" x14ac:dyDescent="0.3"/>
  <cols>
    <col min="1" max="1" width="5" style="72" customWidth="1"/>
    <col min="2" max="2" width="13.42578125" style="72" customWidth="1"/>
    <col min="3" max="3" width="23.140625" style="72" bestFit="1" customWidth="1"/>
    <col min="4" max="7" width="8.85546875" style="72"/>
    <col min="8" max="8" width="43.85546875" style="72" customWidth="1"/>
    <col min="9" max="13" width="8.85546875" style="72"/>
    <col min="14" max="14" width="7.28515625" style="72" customWidth="1"/>
    <col min="15" max="15" width="6" style="72" customWidth="1"/>
    <col min="16" max="17" width="8.85546875" style="72"/>
    <col min="18" max="18" width="8.28515625" style="72" customWidth="1"/>
    <col min="19" max="19" width="11.28515625" style="72" customWidth="1"/>
    <col min="20" max="16384" width="8.85546875" style="72"/>
  </cols>
  <sheetData>
    <row r="1" spans="1:255" ht="25.5" customHeight="1" x14ac:dyDescent="0.3">
      <c r="A1" s="68" t="s">
        <v>30</v>
      </c>
      <c r="B1" s="68"/>
      <c r="C1" s="105" t="str">
        <f>g_codice_verbale</f>
        <v>Inserire l'ID della domanda di aiuto di SiSco e la data di inizio delle operazioni di controllo</v>
      </c>
      <c r="D1" s="70"/>
      <c r="E1" s="68"/>
      <c r="F1" s="68"/>
      <c r="G1" s="68"/>
      <c r="H1" s="68"/>
      <c r="I1" s="68"/>
      <c r="J1" s="68"/>
      <c r="K1" s="68"/>
      <c r="L1" s="68"/>
      <c r="M1" s="68"/>
      <c r="N1" s="68"/>
      <c r="O1" s="68"/>
      <c r="P1" s="68"/>
      <c r="Q1" s="68"/>
      <c r="S1" s="6"/>
      <c r="T1" s="68"/>
      <c r="U1" s="68"/>
      <c r="V1" s="68"/>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row>
    <row r="2" spans="1:255" ht="10.35" customHeight="1" x14ac:dyDescent="0.3">
      <c r="A2" s="56"/>
      <c r="B2" s="56"/>
      <c r="C2" s="56"/>
      <c r="D2" s="56"/>
      <c r="E2" s="56"/>
      <c r="F2" s="56"/>
      <c r="G2" s="56"/>
      <c r="H2" s="56"/>
      <c r="I2" s="56"/>
      <c r="J2" s="56"/>
      <c r="K2" s="56"/>
      <c r="L2" s="56"/>
      <c r="M2" s="56"/>
      <c r="N2" s="56"/>
      <c r="O2" s="56"/>
      <c r="P2" s="56"/>
      <c r="Q2" s="56"/>
      <c r="R2" s="56"/>
      <c r="S2" s="56"/>
      <c r="T2" s="56"/>
      <c r="U2" s="73"/>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row>
    <row r="3" spans="1:255" ht="17.25" customHeight="1" x14ac:dyDescent="0.3">
      <c r="A3" s="672" t="s">
        <v>0</v>
      </c>
      <c r="B3" s="672"/>
      <c r="C3" s="672"/>
      <c r="D3" s="672"/>
      <c r="E3" s="672"/>
      <c r="F3" s="672"/>
      <c r="G3" s="672"/>
      <c r="H3" s="672"/>
      <c r="I3" s="672"/>
      <c r="J3" s="672"/>
      <c r="K3" s="672"/>
      <c r="L3" s="672"/>
      <c r="M3" s="672"/>
      <c r="N3" s="672"/>
      <c r="O3" s="672"/>
      <c r="P3" s="672"/>
      <c r="Q3" s="672"/>
      <c r="R3" s="672"/>
      <c r="S3" s="672"/>
      <c r="T3" s="68"/>
      <c r="U3" s="68"/>
      <c r="V3" s="68"/>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row>
    <row r="4" spans="1:255" x14ac:dyDescent="0.3">
      <c r="Q4" s="71"/>
      <c r="R4" s="71"/>
      <c r="S4" s="71"/>
    </row>
    <row r="5" spans="1:255" ht="6.75" customHeight="1" x14ac:dyDescent="0.3">
      <c r="A5" s="76"/>
      <c r="B5" s="76"/>
      <c r="C5" s="76"/>
      <c r="D5" s="76"/>
      <c r="E5" s="76"/>
      <c r="F5" s="76"/>
      <c r="G5" s="76"/>
      <c r="H5" s="76"/>
      <c r="I5" s="76"/>
      <c r="J5" s="76"/>
      <c r="K5" s="76"/>
      <c r="L5" s="76"/>
      <c r="M5" s="76"/>
      <c r="N5" s="76"/>
      <c r="O5" s="76"/>
      <c r="P5" s="77"/>
      <c r="Q5" s="81"/>
      <c r="R5" s="81"/>
      <c r="S5" s="81"/>
    </row>
    <row r="6" spans="1:255" ht="20.25" customHeight="1" x14ac:dyDescent="0.3">
      <c r="A6" s="680" t="s">
        <v>41</v>
      </c>
      <c r="B6" s="680"/>
      <c r="C6" s="680"/>
      <c r="D6" s="680"/>
      <c r="E6" s="680"/>
      <c r="F6" s="680"/>
      <c r="G6" s="680"/>
      <c r="H6" s="680"/>
      <c r="I6" s="680"/>
      <c r="J6" s="680"/>
      <c r="K6" s="680"/>
      <c r="L6" s="680"/>
      <c r="M6" s="680"/>
      <c r="N6" s="680"/>
      <c r="O6" s="680"/>
      <c r="P6" s="680"/>
      <c r="Q6" s="81"/>
      <c r="R6" s="81"/>
      <c r="S6" s="81"/>
    </row>
    <row r="7" spans="1:255" ht="24.95" customHeight="1" x14ac:dyDescent="0.3">
      <c r="A7" s="106"/>
      <c r="B7" s="682" t="s">
        <v>42</v>
      </c>
      <c r="C7" s="682"/>
      <c r="D7" s="682"/>
      <c r="E7" s="682"/>
      <c r="F7" s="682"/>
      <c r="G7" s="682"/>
      <c r="H7" s="682"/>
      <c r="I7" s="682"/>
      <c r="J7" s="682"/>
      <c r="K7" s="682"/>
      <c r="L7" s="682"/>
      <c r="M7" s="87"/>
      <c r="O7" s="6"/>
      <c r="P7" s="107"/>
      <c r="Q7" s="87"/>
      <c r="R7" s="87"/>
      <c r="S7" s="87"/>
    </row>
    <row r="8" spans="1:255" ht="24.95" customHeight="1" x14ac:dyDescent="0.3">
      <c r="A8" s="106"/>
      <c r="B8" s="693" t="s">
        <v>43</v>
      </c>
      <c r="C8" s="682"/>
      <c r="D8" s="682"/>
      <c r="E8" s="682"/>
      <c r="F8" s="682"/>
      <c r="G8" s="682"/>
      <c r="H8" s="682"/>
      <c r="I8" s="682"/>
      <c r="J8" s="682"/>
      <c r="K8" s="682"/>
      <c r="L8" s="682"/>
      <c r="M8" s="682"/>
      <c r="N8" s="682"/>
      <c r="O8" s="682"/>
      <c r="P8" s="682"/>
      <c r="Q8" s="682"/>
      <c r="R8" s="682"/>
      <c r="S8" s="682"/>
    </row>
    <row r="9" spans="1:255" ht="24.95" customHeight="1" x14ac:dyDescent="0.3">
      <c r="A9" s="106"/>
      <c r="B9" s="682" t="s">
        <v>372</v>
      </c>
      <c r="C9" s="682"/>
      <c r="D9" s="682"/>
      <c r="E9" s="682"/>
      <c r="F9" s="682"/>
      <c r="G9" s="682"/>
      <c r="H9" s="682"/>
      <c r="I9" s="682"/>
      <c r="J9" s="682"/>
      <c r="K9" s="682"/>
      <c r="L9" s="682"/>
      <c r="M9" s="87"/>
      <c r="O9" s="6"/>
      <c r="P9" s="107"/>
      <c r="Q9" s="87"/>
      <c r="R9" s="87"/>
      <c r="S9" s="87"/>
    </row>
    <row r="10" spans="1:255" ht="24.95" customHeight="1" x14ac:dyDescent="0.3">
      <c r="A10" s="106"/>
      <c r="B10" s="682" t="s">
        <v>44</v>
      </c>
      <c r="C10" s="682"/>
      <c r="D10" s="682"/>
      <c r="E10" s="682"/>
      <c r="F10" s="682"/>
      <c r="G10" s="682"/>
      <c r="H10" s="682"/>
      <c r="I10" s="682"/>
      <c r="J10" s="682"/>
      <c r="K10" s="682"/>
      <c r="L10" s="682"/>
      <c r="M10" s="682"/>
      <c r="N10" s="680"/>
      <c r="O10" s="6"/>
      <c r="P10" s="107"/>
      <c r="Q10" s="87"/>
      <c r="R10" s="87"/>
      <c r="S10" s="87"/>
    </row>
    <row r="11" spans="1:255" ht="24.95" customHeight="1" x14ac:dyDescent="0.3">
      <c r="A11" s="106"/>
      <c r="B11" s="682" t="s">
        <v>45</v>
      </c>
      <c r="C11" s="682"/>
      <c r="D11" s="682"/>
      <c r="E11" s="682"/>
      <c r="F11" s="682"/>
      <c r="G11" s="682"/>
      <c r="H11" s="682"/>
      <c r="I11" s="682"/>
      <c r="J11" s="682"/>
      <c r="K11" s="682"/>
      <c r="L11" s="682"/>
      <c r="M11" s="682"/>
      <c r="N11" s="680"/>
      <c r="O11" s="6"/>
      <c r="P11" s="107"/>
      <c r="Q11" s="87"/>
      <c r="R11" s="87"/>
      <c r="S11" s="87"/>
    </row>
    <row r="12" spans="1:255" ht="24.95" customHeight="1" x14ac:dyDescent="0.3">
      <c r="A12" s="106"/>
      <c r="B12" s="667" t="s">
        <v>46</v>
      </c>
      <c r="C12" s="667"/>
      <c r="D12" s="667"/>
      <c r="E12" s="667"/>
      <c r="F12" s="667"/>
      <c r="G12" s="667"/>
      <c r="H12" s="667"/>
      <c r="I12" s="667"/>
      <c r="J12" s="667"/>
      <c r="K12" s="667"/>
      <c r="L12" s="667"/>
      <c r="M12" s="667"/>
      <c r="N12" s="692"/>
      <c r="O12" s="6"/>
      <c r="P12" s="107"/>
      <c r="Q12" s="87"/>
      <c r="R12" s="87"/>
      <c r="S12" s="87"/>
    </row>
    <row r="13" spans="1:255" ht="24.95" customHeight="1" x14ac:dyDescent="0.3">
      <c r="A13" s="106"/>
      <c r="B13" s="682" t="s">
        <v>47</v>
      </c>
      <c r="C13" s="682"/>
      <c r="D13" s="682"/>
      <c r="E13" s="682"/>
      <c r="F13" s="682"/>
      <c r="G13" s="682"/>
      <c r="H13" s="682"/>
      <c r="I13" s="682"/>
      <c r="J13" s="682"/>
      <c r="K13" s="682"/>
      <c r="L13" s="682"/>
      <c r="M13" s="682"/>
      <c r="N13" s="680"/>
      <c r="O13" s="6"/>
      <c r="P13" s="107"/>
      <c r="Q13" s="87"/>
      <c r="R13" s="87"/>
      <c r="S13" s="87"/>
    </row>
    <row r="14" spans="1:255" ht="24.95" customHeight="1" x14ac:dyDescent="0.3">
      <c r="A14" s="106"/>
      <c r="B14" s="682" t="s">
        <v>48</v>
      </c>
      <c r="C14" s="682"/>
      <c r="D14" s="682"/>
      <c r="E14" s="682"/>
      <c r="F14" s="682"/>
      <c r="G14" s="682"/>
      <c r="H14" s="682"/>
      <c r="I14" s="682"/>
      <c r="J14" s="682"/>
      <c r="K14" s="682"/>
      <c r="L14" s="682"/>
      <c r="M14" s="682"/>
      <c r="N14" s="680"/>
      <c r="O14" s="6"/>
      <c r="P14" s="107"/>
      <c r="Q14" s="87"/>
      <c r="R14" s="87"/>
      <c r="S14" s="87"/>
    </row>
    <row r="15" spans="1:255" ht="24.95" customHeight="1" x14ac:dyDescent="0.3">
      <c r="A15" s="106"/>
      <c r="B15" s="682" t="s">
        <v>49</v>
      </c>
      <c r="C15" s="682"/>
      <c r="D15" s="682"/>
      <c r="E15" s="682"/>
      <c r="F15" s="682"/>
      <c r="G15" s="682"/>
      <c r="H15" s="682"/>
      <c r="I15" s="682"/>
      <c r="J15" s="682"/>
      <c r="K15" s="682"/>
      <c r="L15" s="682"/>
      <c r="M15" s="682"/>
      <c r="N15" s="680"/>
      <c r="O15" s="6"/>
      <c r="P15" s="107"/>
      <c r="Q15" s="87"/>
      <c r="R15" s="87"/>
      <c r="S15" s="87"/>
    </row>
    <row r="16" spans="1:255" ht="19.5" customHeight="1" x14ac:dyDescent="0.3">
      <c r="B16" s="680" t="s">
        <v>373</v>
      </c>
      <c r="C16" s="680"/>
      <c r="D16" s="680"/>
      <c r="E16" s="680"/>
      <c r="F16" s="680"/>
      <c r="G16" s="680"/>
      <c r="H16" s="680"/>
      <c r="I16" s="680"/>
      <c r="J16" s="680"/>
      <c r="K16" s="680"/>
      <c r="L16" s="680"/>
      <c r="M16" s="680"/>
      <c r="N16" s="680"/>
      <c r="O16" s="680"/>
      <c r="P16" s="680"/>
      <c r="Q16" s="680"/>
      <c r="R16" s="680"/>
      <c r="S16" s="680"/>
    </row>
    <row r="17" spans="1:25" ht="25.5" customHeight="1" x14ac:dyDescent="0.3">
      <c r="A17" s="108"/>
      <c r="B17" s="690" t="s">
        <v>374</v>
      </c>
      <c r="C17" s="694"/>
      <c r="D17" s="694"/>
      <c r="E17" s="694"/>
      <c r="F17" s="694"/>
      <c r="G17" s="694"/>
      <c r="H17" s="694"/>
      <c r="I17" s="694"/>
      <c r="J17" s="694"/>
      <c r="K17" s="694"/>
      <c r="L17" s="694"/>
      <c r="M17" s="694"/>
      <c r="N17" s="694"/>
      <c r="O17" s="694"/>
      <c r="P17" s="694"/>
      <c r="Q17" s="694"/>
      <c r="R17" s="694"/>
      <c r="S17" s="694"/>
      <c r="T17" s="87"/>
      <c r="U17" s="87"/>
      <c r="V17" s="87"/>
      <c r="W17" s="87"/>
      <c r="X17" s="87"/>
      <c r="Y17" s="87"/>
    </row>
    <row r="18" spans="1:25" ht="25.5" customHeight="1" x14ac:dyDescent="0.3">
      <c r="A18" s="109"/>
      <c r="B18" s="690" t="s">
        <v>50</v>
      </c>
      <c r="C18" s="691"/>
      <c r="D18" s="691"/>
      <c r="E18" s="691"/>
      <c r="F18" s="691"/>
      <c r="G18" s="691"/>
      <c r="H18" s="691"/>
      <c r="I18" s="691"/>
      <c r="J18" s="691"/>
      <c r="K18" s="691"/>
      <c r="L18" s="691"/>
      <c r="M18" s="691"/>
      <c r="N18" s="691"/>
      <c r="O18" s="691"/>
      <c r="P18" s="691"/>
      <c r="Q18" s="691"/>
      <c r="R18" s="691"/>
      <c r="S18" s="691"/>
      <c r="T18" s="87"/>
      <c r="U18" s="87"/>
      <c r="V18" s="87"/>
      <c r="W18" s="87"/>
      <c r="X18" s="87"/>
      <c r="Y18" s="87"/>
    </row>
    <row r="19" spans="1:25" ht="25.5" customHeight="1" x14ac:dyDescent="0.3">
      <c r="A19" s="87"/>
      <c r="B19" s="87"/>
      <c r="C19" s="87"/>
      <c r="D19" s="87"/>
      <c r="E19" s="87"/>
      <c r="F19" s="87"/>
      <c r="G19" s="87"/>
      <c r="H19" s="87"/>
      <c r="I19" s="87"/>
      <c r="J19" s="87"/>
      <c r="K19" s="87"/>
      <c r="L19" s="87"/>
      <c r="M19" s="87"/>
      <c r="N19" s="87"/>
      <c r="O19" s="87"/>
      <c r="P19" s="87"/>
      <c r="Q19" s="87"/>
      <c r="R19" s="87"/>
      <c r="S19" s="87"/>
      <c r="T19" s="87"/>
      <c r="U19" s="87"/>
      <c r="V19" s="87"/>
      <c r="W19" s="87"/>
      <c r="X19" s="87"/>
      <c r="Y19" s="87"/>
    </row>
    <row r="20" spans="1:25" ht="3" customHeight="1" x14ac:dyDescent="0.3">
      <c r="A20" s="88"/>
      <c r="B20" s="89"/>
      <c r="C20" s="89"/>
      <c r="D20" s="89"/>
      <c r="E20" s="89"/>
      <c r="F20" s="89"/>
      <c r="G20" s="89"/>
      <c r="H20" s="89"/>
      <c r="I20" s="89"/>
      <c r="J20" s="89"/>
      <c r="K20" s="89"/>
      <c r="L20" s="89"/>
      <c r="M20" s="89"/>
      <c r="N20" s="89"/>
      <c r="O20" s="89"/>
      <c r="P20" s="89"/>
      <c r="Q20" s="89"/>
      <c r="R20" s="89"/>
      <c r="S20" s="90"/>
    </row>
    <row r="21" spans="1:25" ht="13.5" customHeight="1" x14ac:dyDescent="0.3">
      <c r="A21" s="91"/>
      <c r="B21" s="71"/>
      <c r="C21" s="92" t="s">
        <v>361</v>
      </c>
      <c r="D21" s="93"/>
      <c r="E21" s="93"/>
      <c r="F21" s="93"/>
      <c r="G21" s="93"/>
      <c r="H21" s="93"/>
      <c r="I21" s="93"/>
      <c r="J21" s="93"/>
      <c r="K21" s="93"/>
      <c r="L21" s="93"/>
      <c r="M21" s="71"/>
      <c r="N21" s="71"/>
      <c r="O21" s="93"/>
      <c r="P21" s="679" t="s">
        <v>29</v>
      </c>
      <c r="Q21" s="679"/>
      <c r="R21" s="71"/>
      <c r="S21" s="94"/>
    </row>
    <row r="22" spans="1:25" ht="13.5" customHeight="1" x14ac:dyDescent="0.3">
      <c r="A22" s="91"/>
      <c r="B22" s="71"/>
      <c r="C22" s="92"/>
      <c r="D22" s="93"/>
      <c r="E22" s="93"/>
      <c r="F22" s="93"/>
      <c r="G22" s="93"/>
      <c r="H22" s="93"/>
      <c r="I22" s="93"/>
      <c r="J22" s="93"/>
      <c r="K22" s="93"/>
      <c r="L22" s="93"/>
      <c r="M22" s="71"/>
      <c r="N22" s="71"/>
      <c r="O22" s="93"/>
      <c r="P22" s="95"/>
      <c r="Q22" s="95"/>
      <c r="R22" s="71"/>
      <c r="S22" s="94"/>
    </row>
    <row r="23" spans="1:25" x14ac:dyDescent="0.3">
      <c r="A23" s="91"/>
      <c r="B23" s="71"/>
      <c r="C23" s="71"/>
      <c r="D23" s="71"/>
      <c r="E23" s="71"/>
      <c r="F23" s="71"/>
      <c r="G23" s="71"/>
      <c r="H23" s="71"/>
      <c r="I23" s="71"/>
      <c r="J23" s="71"/>
      <c r="K23" s="71"/>
      <c r="L23" s="71"/>
      <c r="M23" s="71"/>
      <c r="N23" s="71"/>
      <c r="O23" s="71"/>
      <c r="P23" s="71"/>
      <c r="Q23" s="71"/>
      <c r="R23" s="71"/>
      <c r="S23" s="96"/>
    </row>
    <row r="24" spans="1:25" ht="16.5" customHeight="1" x14ac:dyDescent="0.3">
      <c r="A24" s="91"/>
      <c r="B24" s="97"/>
      <c r="C24" s="97"/>
      <c r="D24" s="97"/>
      <c r="E24" s="98"/>
      <c r="F24" s="98"/>
      <c r="G24" s="98"/>
      <c r="H24" s="98"/>
      <c r="I24" s="98"/>
      <c r="J24" s="98"/>
      <c r="K24" s="98"/>
      <c r="L24" s="98"/>
      <c r="M24" s="98"/>
      <c r="N24" s="98"/>
      <c r="O24" s="110"/>
      <c r="P24" s="100"/>
      <c r="Q24" s="100"/>
      <c r="R24" s="101"/>
      <c r="S24" s="94"/>
    </row>
    <row r="25" spans="1:25" ht="7.5" customHeight="1" thickBot="1" x14ac:dyDescent="0.35">
      <c r="A25" s="102"/>
      <c r="B25" s="103"/>
      <c r="C25" s="103"/>
      <c r="D25" s="103"/>
      <c r="E25" s="103"/>
      <c r="F25" s="103"/>
      <c r="G25" s="103"/>
      <c r="H25" s="103"/>
      <c r="I25" s="103"/>
      <c r="J25" s="103"/>
      <c r="K25" s="103"/>
      <c r="L25" s="103"/>
      <c r="M25" s="103"/>
      <c r="N25" s="103"/>
      <c r="O25" s="103"/>
      <c r="P25" s="103"/>
      <c r="Q25" s="103"/>
      <c r="R25" s="103"/>
      <c r="S25" s="104"/>
    </row>
    <row r="26" spans="1:25" x14ac:dyDescent="0.3">
      <c r="A26" s="87"/>
      <c r="B26" s="87"/>
      <c r="C26" s="87"/>
      <c r="D26" s="87"/>
      <c r="E26" s="87"/>
      <c r="F26" s="87"/>
      <c r="G26" s="87"/>
      <c r="H26" s="87"/>
      <c r="I26" s="87"/>
      <c r="J26" s="87"/>
      <c r="K26" s="87"/>
      <c r="L26" s="87"/>
      <c r="M26" s="87"/>
      <c r="N26" s="87"/>
      <c r="O26" s="87"/>
      <c r="P26" s="87"/>
      <c r="Q26" s="87"/>
      <c r="R26" s="87"/>
      <c r="S26" s="87"/>
    </row>
    <row r="27" spans="1:25" x14ac:dyDescent="0.3">
      <c r="A27" s="87"/>
      <c r="B27" s="87"/>
      <c r="C27" s="87"/>
      <c r="D27" s="87"/>
      <c r="E27" s="87"/>
      <c r="F27" s="87"/>
      <c r="G27" s="87"/>
      <c r="H27" s="87"/>
      <c r="I27" s="87"/>
      <c r="J27" s="87"/>
      <c r="K27" s="87"/>
      <c r="L27" s="87"/>
      <c r="M27" s="87"/>
      <c r="N27" s="87"/>
      <c r="O27" s="87"/>
      <c r="P27" s="87"/>
      <c r="Q27" s="87"/>
      <c r="R27" s="87"/>
      <c r="S27" s="87"/>
    </row>
    <row r="28" spans="1:25" x14ac:dyDescent="0.3">
      <c r="A28" s="87"/>
      <c r="B28" s="87"/>
      <c r="C28" s="87"/>
      <c r="D28" s="87"/>
      <c r="E28" s="87"/>
      <c r="F28" s="87"/>
      <c r="G28" s="87"/>
      <c r="H28" s="87"/>
      <c r="I28" s="87"/>
      <c r="J28" s="87"/>
      <c r="K28" s="87"/>
      <c r="L28" s="87"/>
      <c r="M28" s="87"/>
      <c r="N28" s="87"/>
      <c r="O28" s="87"/>
      <c r="P28" s="87"/>
      <c r="Q28" s="87"/>
      <c r="R28" s="87"/>
      <c r="S28" s="87"/>
    </row>
    <row r="29" spans="1:25" x14ac:dyDescent="0.3">
      <c r="A29" s="87"/>
      <c r="B29" s="87"/>
      <c r="C29" s="87"/>
      <c r="D29" s="87"/>
      <c r="E29" s="87"/>
      <c r="F29" s="87"/>
      <c r="G29" s="87"/>
      <c r="H29" s="87"/>
      <c r="I29" s="87"/>
      <c r="J29" s="87"/>
      <c r="K29" s="87"/>
      <c r="L29" s="87"/>
      <c r="M29" s="87"/>
      <c r="N29" s="87"/>
      <c r="O29" s="87"/>
      <c r="P29" s="87"/>
      <c r="Q29" s="87"/>
      <c r="R29" s="87"/>
      <c r="S29" s="87"/>
    </row>
    <row r="30" spans="1:25" x14ac:dyDescent="0.3">
      <c r="A30" s="87"/>
      <c r="B30" s="87"/>
      <c r="C30" s="87"/>
      <c r="D30" s="87"/>
      <c r="E30" s="87"/>
      <c r="F30" s="87"/>
      <c r="G30" s="87"/>
      <c r="H30" s="87"/>
      <c r="I30" s="87"/>
      <c r="J30" s="87"/>
      <c r="K30" s="87"/>
      <c r="L30" s="87"/>
      <c r="M30" s="87"/>
      <c r="N30" s="87"/>
      <c r="O30" s="87"/>
      <c r="P30" s="87"/>
      <c r="Q30" s="87"/>
      <c r="R30" s="87"/>
      <c r="S30" s="87"/>
    </row>
    <row r="31" spans="1:25" x14ac:dyDescent="0.3">
      <c r="A31" s="87"/>
      <c r="B31" s="87"/>
      <c r="C31" s="87"/>
      <c r="D31" s="87"/>
      <c r="E31" s="87"/>
      <c r="F31" s="87"/>
      <c r="G31" s="87"/>
      <c r="H31" s="87"/>
      <c r="I31" s="87"/>
      <c r="J31" s="87"/>
      <c r="K31" s="87"/>
      <c r="L31" s="87"/>
      <c r="M31" s="87"/>
      <c r="N31" s="87"/>
      <c r="O31" s="87"/>
      <c r="P31" s="87"/>
      <c r="Q31" s="87"/>
      <c r="R31" s="87"/>
      <c r="S31" s="87"/>
    </row>
    <row r="32" spans="1:25" x14ac:dyDescent="0.3">
      <c r="A32" s="87"/>
      <c r="B32" s="87"/>
      <c r="C32" s="87"/>
      <c r="D32" s="87"/>
      <c r="E32" s="87"/>
      <c r="F32" s="87"/>
      <c r="G32" s="87"/>
      <c r="H32" s="87"/>
      <c r="I32" s="87"/>
      <c r="J32" s="87"/>
      <c r="K32" s="87"/>
      <c r="L32" s="87"/>
      <c r="M32" s="87"/>
      <c r="N32" s="87"/>
      <c r="O32" s="87"/>
      <c r="P32" s="87"/>
      <c r="Q32" s="87"/>
      <c r="R32" s="87"/>
      <c r="S32" s="87"/>
    </row>
  </sheetData>
  <mergeCells count="15">
    <mergeCell ref="B18:S18"/>
    <mergeCell ref="A3:S3"/>
    <mergeCell ref="B13:N13"/>
    <mergeCell ref="P21:Q21"/>
    <mergeCell ref="B16:S16"/>
    <mergeCell ref="B14:N14"/>
    <mergeCell ref="B15:N15"/>
    <mergeCell ref="B11:N11"/>
    <mergeCell ref="B12:N12"/>
    <mergeCell ref="A6:P6"/>
    <mergeCell ref="B7:L7"/>
    <mergeCell ref="B9:L9"/>
    <mergeCell ref="B10:N10"/>
    <mergeCell ref="B8:S8"/>
    <mergeCell ref="B17:S17"/>
  </mergeCells>
  <phoneticPr fontId="2" type="noConversion"/>
  <printOptions horizontalCentered="1"/>
  <pageMargins left="0.7" right="0.7" top="0.75" bottom="0.75" header="0.3" footer="0.3"/>
  <pageSetup paperSize="9" scale="60" orientation="landscape" r:id="rId1"/>
  <headerFooter alignWithMargins="0">
    <oddFooter>&amp;CPag. &amp;P di &amp;N</oddFooter>
  </headerFooter>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IU56"/>
  <sheetViews>
    <sheetView showGridLines="0" zoomScale="80" zoomScaleNormal="80" workbookViewId="0">
      <selection activeCell="S1" sqref="S1"/>
    </sheetView>
  </sheetViews>
  <sheetFormatPr defaultColWidth="8.85546875" defaultRowHeight="16.5" x14ac:dyDescent="0.3"/>
  <cols>
    <col min="1" max="1" width="10.42578125" style="70" customWidth="1"/>
    <col min="2" max="2" width="8.85546875" style="70"/>
    <col min="3" max="3" width="22.7109375" style="70" bestFit="1" customWidth="1"/>
    <col min="4" max="12" width="8.85546875" style="70"/>
    <col min="13" max="13" width="33.28515625" style="70" customWidth="1"/>
    <col min="14" max="14" width="7.28515625" style="70" customWidth="1"/>
    <col min="15" max="15" width="8.140625" style="70" customWidth="1"/>
    <col min="16" max="18" width="8.85546875" style="70"/>
    <col min="19" max="19" width="24.42578125" style="70" customWidth="1"/>
    <col min="20" max="16384" width="8.85546875" style="70"/>
  </cols>
  <sheetData>
    <row r="1" spans="1:255" ht="25.5" customHeight="1" x14ac:dyDescent="0.3">
      <c r="A1" s="68" t="s">
        <v>30</v>
      </c>
      <c r="B1" s="68"/>
      <c r="C1" s="105" t="str">
        <f>g_codice_verbale</f>
        <v>Inserire l'ID della domanda di aiuto di SiSco e la data di inizio delle operazioni di controllo</v>
      </c>
      <c r="E1" s="68"/>
      <c r="F1" s="68"/>
      <c r="G1" s="68"/>
      <c r="H1" s="68"/>
      <c r="I1" s="68"/>
      <c r="J1" s="68"/>
      <c r="K1" s="68"/>
      <c r="L1" s="68"/>
      <c r="M1" s="68"/>
      <c r="N1" s="68"/>
      <c r="O1" s="68"/>
      <c r="P1" s="68"/>
      <c r="Q1" s="68"/>
      <c r="R1" s="68"/>
      <c r="S1" s="6"/>
      <c r="T1" s="118"/>
      <c r="U1" s="118"/>
      <c r="V1" s="118"/>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c r="DD1" s="119"/>
      <c r="DE1" s="119"/>
      <c r="DF1" s="119"/>
      <c r="DG1" s="119"/>
      <c r="DH1" s="119"/>
      <c r="DI1" s="119"/>
      <c r="DJ1" s="119"/>
      <c r="DK1" s="119"/>
      <c r="DL1" s="119"/>
      <c r="DM1" s="119"/>
      <c r="DN1" s="119"/>
      <c r="DO1" s="119"/>
      <c r="DP1" s="119"/>
      <c r="DQ1" s="119"/>
      <c r="DR1" s="119"/>
      <c r="DS1" s="119"/>
      <c r="DT1" s="119"/>
      <c r="DU1" s="119"/>
      <c r="DV1" s="119"/>
      <c r="DW1" s="119"/>
      <c r="DX1" s="119"/>
      <c r="DY1" s="119"/>
      <c r="DZ1" s="119"/>
      <c r="EA1" s="119"/>
      <c r="EB1" s="119"/>
      <c r="EC1" s="119"/>
      <c r="ED1" s="119"/>
      <c r="EE1" s="119"/>
      <c r="EF1" s="119"/>
      <c r="EG1" s="119"/>
      <c r="EH1" s="119"/>
      <c r="EI1" s="119"/>
      <c r="EJ1" s="119"/>
      <c r="EK1" s="119"/>
      <c r="EL1" s="119"/>
      <c r="EM1" s="119"/>
      <c r="EN1" s="119"/>
      <c r="EO1" s="119"/>
      <c r="EP1" s="119"/>
      <c r="EQ1" s="119"/>
      <c r="ER1" s="119"/>
      <c r="ES1" s="119"/>
      <c r="ET1" s="119"/>
      <c r="EU1" s="119"/>
      <c r="EV1" s="119"/>
      <c r="EW1" s="119"/>
      <c r="EX1" s="119"/>
      <c r="EY1" s="119"/>
      <c r="EZ1" s="119"/>
      <c r="FA1" s="119"/>
      <c r="FB1" s="119"/>
      <c r="FC1" s="119"/>
      <c r="FD1" s="119"/>
      <c r="FE1" s="119"/>
      <c r="FF1" s="119"/>
      <c r="FG1" s="119"/>
      <c r="FH1" s="119"/>
      <c r="FI1" s="119"/>
      <c r="FJ1" s="119"/>
      <c r="FK1" s="119"/>
      <c r="FL1" s="119"/>
      <c r="FM1" s="119"/>
      <c r="FN1" s="119"/>
      <c r="FO1" s="119"/>
      <c r="FP1" s="119"/>
      <c r="FQ1" s="119"/>
      <c r="FR1" s="119"/>
      <c r="FS1" s="119"/>
      <c r="FT1" s="119"/>
      <c r="FU1" s="119"/>
      <c r="FV1" s="119"/>
      <c r="FW1" s="119"/>
      <c r="FX1" s="119"/>
      <c r="FY1" s="119"/>
      <c r="FZ1" s="119"/>
      <c r="GA1" s="119"/>
      <c r="GB1" s="119"/>
      <c r="GC1" s="119"/>
      <c r="GD1" s="119"/>
      <c r="GE1" s="119"/>
      <c r="GF1" s="119"/>
      <c r="GG1" s="119"/>
      <c r="GH1" s="119"/>
      <c r="GI1" s="119"/>
      <c r="GJ1" s="119"/>
      <c r="GK1" s="119"/>
      <c r="GL1" s="119"/>
      <c r="GM1" s="119"/>
      <c r="GN1" s="119"/>
      <c r="GO1" s="119"/>
      <c r="GP1" s="119"/>
      <c r="GQ1" s="119"/>
      <c r="GR1" s="119"/>
      <c r="GS1" s="119"/>
      <c r="GT1" s="119"/>
      <c r="GU1" s="119"/>
      <c r="GV1" s="119"/>
      <c r="GW1" s="119"/>
      <c r="GX1" s="119"/>
      <c r="GY1" s="119"/>
      <c r="GZ1" s="119"/>
      <c r="HA1" s="119"/>
      <c r="HB1" s="119"/>
      <c r="HC1" s="119"/>
      <c r="HD1" s="119"/>
      <c r="HE1" s="119"/>
      <c r="HF1" s="119"/>
      <c r="HG1" s="119"/>
      <c r="HH1" s="119"/>
      <c r="HI1" s="119"/>
      <c r="HJ1" s="119"/>
      <c r="HK1" s="119"/>
      <c r="HL1" s="119"/>
      <c r="HM1" s="119"/>
      <c r="HN1" s="119"/>
      <c r="HO1" s="119"/>
      <c r="HP1" s="119"/>
      <c r="HQ1" s="119"/>
      <c r="HR1" s="119"/>
      <c r="HS1" s="119"/>
      <c r="HT1" s="119"/>
      <c r="HU1" s="119"/>
      <c r="HV1" s="119"/>
      <c r="HW1" s="119"/>
      <c r="HX1" s="119"/>
      <c r="HY1" s="119"/>
      <c r="HZ1" s="119"/>
      <c r="IA1" s="119"/>
      <c r="IB1" s="119"/>
      <c r="IC1" s="119"/>
      <c r="ID1" s="119"/>
      <c r="IE1" s="119"/>
      <c r="IF1" s="119"/>
      <c r="IG1" s="119"/>
      <c r="IH1" s="119"/>
      <c r="II1" s="119"/>
      <c r="IJ1" s="119"/>
      <c r="IK1" s="119"/>
      <c r="IL1" s="119"/>
      <c r="IM1" s="119"/>
      <c r="IN1" s="119"/>
      <c r="IO1" s="119"/>
      <c r="IP1" s="119"/>
      <c r="IQ1" s="119"/>
      <c r="IR1" s="119"/>
      <c r="IS1" s="119"/>
      <c r="IT1" s="119"/>
      <c r="IU1" s="119"/>
    </row>
    <row r="2" spans="1:255" ht="10.35" customHeight="1" x14ac:dyDescent="0.3">
      <c r="A2" s="111"/>
      <c r="B2" s="111"/>
      <c r="C2" s="111"/>
      <c r="D2" s="111"/>
      <c r="E2" s="111"/>
      <c r="F2" s="111"/>
      <c r="G2" s="111"/>
      <c r="H2" s="111"/>
      <c r="I2" s="111"/>
      <c r="J2" s="111"/>
      <c r="K2" s="111"/>
      <c r="L2" s="111"/>
      <c r="M2" s="111"/>
      <c r="N2" s="111"/>
      <c r="O2" s="111"/>
      <c r="P2" s="111"/>
      <c r="Q2" s="111"/>
      <c r="R2" s="111"/>
      <c r="S2" s="111"/>
      <c r="T2" s="111"/>
      <c r="U2" s="120"/>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c r="BO2" s="119"/>
      <c r="BP2" s="119"/>
      <c r="BQ2" s="119"/>
      <c r="BR2" s="119"/>
      <c r="BS2" s="119"/>
      <c r="BT2" s="119"/>
      <c r="BU2" s="119"/>
      <c r="BV2" s="119"/>
      <c r="BW2" s="119"/>
      <c r="BX2" s="119"/>
      <c r="BY2" s="119"/>
      <c r="BZ2" s="119"/>
      <c r="CA2" s="119"/>
      <c r="CB2" s="119"/>
      <c r="CC2" s="119"/>
      <c r="CD2" s="119"/>
      <c r="CE2" s="119"/>
      <c r="CF2" s="119"/>
      <c r="CG2" s="119"/>
      <c r="CH2" s="119"/>
      <c r="CI2" s="119"/>
      <c r="CJ2" s="119"/>
      <c r="CK2" s="119"/>
      <c r="CL2" s="119"/>
      <c r="CM2" s="119"/>
      <c r="CN2" s="119"/>
      <c r="CO2" s="119"/>
      <c r="CP2" s="119"/>
      <c r="CQ2" s="119"/>
      <c r="CR2" s="119"/>
      <c r="CS2" s="119"/>
      <c r="CT2" s="119"/>
      <c r="CU2" s="119"/>
      <c r="CV2" s="119"/>
      <c r="CW2" s="119"/>
      <c r="CX2" s="119"/>
      <c r="CY2" s="119"/>
      <c r="CZ2" s="119"/>
      <c r="DA2" s="119"/>
      <c r="DB2" s="119"/>
      <c r="DC2" s="119"/>
      <c r="DD2" s="119"/>
      <c r="DE2" s="119"/>
      <c r="DF2" s="119"/>
      <c r="DG2" s="119"/>
      <c r="DH2" s="119"/>
      <c r="DI2" s="119"/>
      <c r="DJ2" s="119"/>
      <c r="DK2" s="119"/>
      <c r="DL2" s="119"/>
      <c r="DM2" s="119"/>
      <c r="DN2" s="119"/>
      <c r="DO2" s="119"/>
      <c r="DP2" s="119"/>
      <c r="DQ2" s="119"/>
      <c r="DR2" s="119"/>
      <c r="DS2" s="119"/>
      <c r="DT2" s="119"/>
      <c r="DU2" s="119"/>
      <c r="DV2" s="119"/>
      <c r="DW2" s="119"/>
      <c r="DX2" s="119"/>
      <c r="DY2" s="119"/>
      <c r="DZ2" s="119"/>
      <c r="EA2" s="119"/>
      <c r="EB2" s="119"/>
      <c r="EC2" s="119"/>
      <c r="ED2" s="119"/>
      <c r="EE2" s="119"/>
      <c r="EF2" s="119"/>
      <c r="EG2" s="119"/>
      <c r="EH2" s="119"/>
      <c r="EI2" s="119"/>
      <c r="EJ2" s="119"/>
      <c r="EK2" s="119"/>
      <c r="EL2" s="119"/>
      <c r="EM2" s="119"/>
      <c r="EN2" s="119"/>
      <c r="EO2" s="119"/>
      <c r="EP2" s="119"/>
      <c r="EQ2" s="119"/>
      <c r="ER2" s="119"/>
      <c r="ES2" s="119"/>
      <c r="ET2" s="119"/>
      <c r="EU2" s="119"/>
      <c r="EV2" s="119"/>
      <c r="EW2" s="119"/>
      <c r="EX2" s="119"/>
      <c r="EY2" s="119"/>
      <c r="EZ2" s="119"/>
      <c r="FA2" s="119"/>
      <c r="FB2" s="119"/>
      <c r="FC2" s="119"/>
      <c r="FD2" s="119"/>
      <c r="FE2" s="119"/>
      <c r="FF2" s="119"/>
      <c r="FG2" s="119"/>
      <c r="FH2" s="119"/>
      <c r="FI2" s="119"/>
      <c r="FJ2" s="119"/>
      <c r="FK2" s="119"/>
      <c r="FL2" s="119"/>
      <c r="FM2" s="119"/>
      <c r="FN2" s="119"/>
      <c r="FO2" s="119"/>
      <c r="FP2" s="119"/>
      <c r="FQ2" s="119"/>
      <c r="FR2" s="119"/>
      <c r="FS2" s="119"/>
      <c r="FT2" s="119"/>
      <c r="FU2" s="119"/>
      <c r="FV2" s="119"/>
      <c r="FW2" s="119"/>
      <c r="FX2" s="119"/>
      <c r="FY2" s="119"/>
      <c r="FZ2" s="119"/>
      <c r="GA2" s="119"/>
      <c r="GB2" s="119"/>
      <c r="GC2" s="119"/>
      <c r="GD2" s="119"/>
      <c r="GE2" s="119"/>
      <c r="GF2" s="119"/>
      <c r="GG2" s="119"/>
      <c r="GH2" s="119"/>
      <c r="GI2" s="119"/>
      <c r="GJ2" s="119"/>
      <c r="GK2" s="119"/>
      <c r="GL2" s="119"/>
      <c r="GM2" s="119"/>
      <c r="GN2" s="119"/>
      <c r="GO2" s="119"/>
      <c r="GP2" s="119"/>
      <c r="GQ2" s="119"/>
      <c r="GR2" s="119"/>
      <c r="GS2" s="119"/>
      <c r="GT2" s="119"/>
      <c r="GU2" s="119"/>
      <c r="GV2" s="119"/>
      <c r="GW2" s="119"/>
      <c r="GX2" s="119"/>
      <c r="GY2" s="119"/>
      <c r="GZ2" s="119"/>
      <c r="HA2" s="119"/>
      <c r="HB2" s="119"/>
      <c r="HC2" s="119"/>
      <c r="HD2" s="119"/>
      <c r="HE2" s="119"/>
      <c r="HF2" s="119"/>
      <c r="HG2" s="119"/>
      <c r="HH2" s="119"/>
      <c r="HI2" s="119"/>
      <c r="HJ2" s="119"/>
      <c r="HK2" s="119"/>
      <c r="HL2" s="119"/>
      <c r="HM2" s="119"/>
      <c r="HN2" s="119"/>
      <c r="HO2" s="119"/>
      <c r="HP2" s="119"/>
      <c r="HQ2" s="119"/>
      <c r="HR2" s="119"/>
      <c r="HS2" s="119"/>
      <c r="HT2" s="119"/>
      <c r="HU2" s="119"/>
      <c r="HV2" s="119"/>
      <c r="HW2" s="119"/>
      <c r="HX2" s="119"/>
      <c r="HY2" s="119"/>
      <c r="HZ2" s="119"/>
      <c r="IA2" s="119"/>
      <c r="IB2" s="119"/>
      <c r="IC2" s="119"/>
      <c r="ID2" s="119"/>
      <c r="IE2" s="119"/>
      <c r="IF2" s="119"/>
      <c r="IG2" s="119"/>
      <c r="IH2" s="119"/>
      <c r="II2" s="119"/>
      <c r="IJ2" s="119"/>
      <c r="IK2" s="119"/>
      <c r="IL2" s="119"/>
      <c r="IM2" s="119"/>
      <c r="IN2" s="119"/>
      <c r="IO2" s="119"/>
      <c r="IP2" s="119"/>
      <c r="IQ2" s="119"/>
      <c r="IR2" s="119"/>
      <c r="IS2" s="119"/>
      <c r="IT2" s="119"/>
      <c r="IU2" s="119"/>
    </row>
    <row r="3" spans="1:255" ht="17.25" customHeight="1" x14ac:dyDescent="0.3">
      <c r="A3" s="695" t="s">
        <v>0</v>
      </c>
      <c r="B3" s="695"/>
      <c r="C3" s="695"/>
      <c r="D3" s="695"/>
      <c r="E3" s="695"/>
      <c r="F3" s="695"/>
      <c r="G3" s="695"/>
      <c r="H3" s="695"/>
      <c r="I3" s="695"/>
      <c r="J3" s="695"/>
      <c r="K3" s="695"/>
      <c r="L3" s="695"/>
      <c r="M3" s="695"/>
      <c r="N3" s="695"/>
      <c r="O3" s="695"/>
      <c r="P3" s="695"/>
      <c r="Q3" s="695"/>
      <c r="R3" s="695"/>
      <c r="S3" s="695"/>
      <c r="T3" s="118"/>
      <c r="U3" s="118"/>
      <c r="V3" s="118"/>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c r="BO3" s="119"/>
      <c r="BP3" s="119"/>
      <c r="BQ3" s="119"/>
      <c r="BR3" s="119"/>
      <c r="BS3" s="119"/>
      <c r="BT3" s="119"/>
      <c r="BU3" s="119"/>
      <c r="BV3" s="119"/>
      <c r="BW3" s="119"/>
      <c r="BX3" s="119"/>
      <c r="BY3" s="119"/>
      <c r="BZ3" s="119"/>
      <c r="CA3" s="119"/>
      <c r="CB3" s="119"/>
      <c r="CC3" s="119"/>
      <c r="CD3" s="119"/>
      <c r="CE3" s="119"/>
      <c r="CF3" s="119"/>
      <c r="CG3" s="119"/>
      <c r="CH3" s="119"/>
      <c r="CI3" s="119"/>
      <c r="CJ3" s="119"/>
      <c r="CK3" s="119"/>
      <c r="CL3" s="119"/>
      <c r="CM3" s="119"/>
      <c r="CN3" s="119"/>
      <c r="CO3" s="119"/>
      <c r="CP3" s="119"/>
      <c r="CQ3" s="119"/>
      <c r="CR3" s="119"/>
      <c r="CS3" s="119"/>
      <c r="CT3" s="119"/>
      <c r="CU3" s="119"/>
      <c r="CV3" s="119"/>
      <c r="CW3" s="119"/>
      <c r="CX3" s="119"/>
      <c r="CY3" s="119"/>
      <c r="CZ3" s="119"/>
      <c r="DA3" s="119"/>
      <c r="DB3" s="119"/>
      <c r="DC3" s="119"/>
      <c r="DD3" s="119"/>
      <c r="DE3" s="119"/>
      <c r="DF3" s="119"/>
      <c r="DG3" s="119"/>
      <c r="DH3" s="119"/>
      <c r="DI3" s="119"/>
      <c r="DJ3" s="119"/>
      <c r="DK3" s="119"/>
      <c r="DL3" s="119"/>
      <c r="DM3" s="119"/>
      <c r="DN3" s="119"/>
      <c r="DO3" s="119"/>
      <c r="DP3" s="119"/>
      <c r="DQ3" s="119"/>
      <c r="DR3" s="119"/>
      <c r="DS3" s="119"/>
      <c r="DT3" s="119"/>
      <c r="DU3" s="119"/>
      <c r="DV3" s="119"/>
      <c r="DW3" s="119"/>
      <c r="DX3" s="119"/>
      <c r="DY3" s="119"/>
      <c r="DZ3" s="119"/>
      <c r="EA3" s="119"/>
      <c r="EB3" s="119"/>
      <c r="EC3" s="119"/>
      <c r="ED3" s="119"/>
      <c r="EE3" s="119"/>
      <c r="EF3" s="119"/>
      <c r="EG3" s="119"/>
      <c r="EH3" s="119"/>
      <c r="EI3" s="119"/>
      <c r="EJ3" s="119"/>
      <c r="EK3" s="119"/>
      <c r="EL3" s="119"/>
      <c r="EM3" s="119"/>
      <c r="EN3" s="119"/>
      <c r="EO3" s="119"/>
      <c r="EP3" s="119"/>
      <c r="EQ3" s="119"/>
      <c r="ER3" s="119"/>
      <c r="ES3" s="119"/>
      <c r="ET3" s="119"/>
      <c r="EU3" s="119"/>
      <c r="EV3" s="119"/>
      <c r="EW3" s="119"/>
      <c r="EX3" s="119"/>
      <c r="EY3" s="119"/>
      <c r="EZ3" s="119"/>
      <c r="FA3" s="119"/>
      <c r="FB3" s="119"/>
      <c r="FC3" s="119"/>
      <c r="FD3" s="119"/>
      <c r="FE3" s="119"/>
      <c r="FF3" s="119"/>
      <c r="FG3" s="119"/>
      <c r="FH3" s="119"/>
      <c r="FI3" s="119"/>
      <c r="FJ3" s="119"/>
      <c r="FK3" s="119"/>
      <c r="FL3" s="119"/>
      <c r="FM3" s="119"/>
      <c r="FN3" s="119"/>
      <c r="FO3" s="119"/>
      <c r="FP3" s="119"/>
      <c r="FQ3" s="119"/>
      <c r="FR3" s="119"/>
      <c r="FS3" s="119"/>
      <c r="FT3" s="119"/>
      <c r="FU3" s="119"/>
      <c r="FV3" s="119"/>
      <c r="FW3" s="119"/>
      <c r="FX3" s="119"/>
      <c r="FY3" s="119"/>
      <c r="FZ3" s="119"/>
      <c r="GA3" s="119"/>
      <c r="GB3" s="119"/>
      <c r="GC3" s="119"/>
      <c r="GD3" s="119"/>
      <c r="GE3" s="119"/>
      <c r="GF3" s="119"/>
      <c r="GG3" s="119"/>
      <c r="GH3" s="119"/>
      <c r="GI3" s="119"/>
      <c r="GJ3" s="119"/>
      <c r="GK3" s="119"/>
      <c r="GL3" s="119"/>
      <c r="GM3" s="119"/>
      <c r="GN3" s="119"/>
      <c r="GO3" s="119"/>
      <c r="GP3" s="119"/>
      <c r="GQ3" s="119"/>
      <c r="GR3" s="119"/>
      <c r="GS3" s="119"/>
      <c r="GT3" s="119"/>
      <c r="GU3" s="119"/>
      <c r="GV3" s="119"/>
      <c r="GW3" s="119"/>
      <c r="GX3" s="119"/>
      <c r="GY3" s="119"/>
      <c r="GZ3" s="119"/>
      <c r="HA3" s="119"/>
      <c r="HB3" s="119"/>
      <c r="HC3" s="119"/>
      <c r="HD3" s="119"/>
      <c r="HE3" s="119"/>
      <c r="HF3" s="119"/>
      <c r="HG3" s="119"/>
      <c r="HH3" s="119"/>
      <c r="HI3" s="119"/>
      <c r="HJ3" s="119"/>
      <c r="HK3" s="119"/>
      <c r="HL3" s="119"/>
      <c r="HM3" s="119"/>
      <c r="HN3" s="119"/>
      <c r="HO3" s="119"/>
      <c r="HP3" s="119"/>
      <c r="HQ3" s="119"/>
      <c r="HR3" s="119"/>
      <c r="HS3" s="119"/>
      <c r="HT3" s="119"/>
      <c r="HU3" s="119"/>
      <c r="HV3" s="119"/>
      <c r="HW3" s="119"/>
      <c r="HX3" s="119"/>
      <c r="HY3" s="119"/>
      <c r="HZ3" s="119"/>
      <c r="IA3" s="119"/>
      <c r="IB3" s="119"/>
      <c r="IC3" s="119"/>
      <c r="ID3" s="119"/>
      <c r="IE3" s="119"/>
      <c r="IF3" s="119"/>
      <c r="IG3" s="119"/>
      <c r="IH3" s="119"/>
      <c r="II3" s="119"/>
      <c r="IJ3" s="119"/>
      <c r="IK3" s="119"/>
      <c r="IL3" s="119"/>
      <c r="IM3" s="119"/>
      <c r="IN3" s="119"/>
      <c r="IO3" s="119"/>
      <c r="IP3" s="119"/>
      <c r="IQ3" s="119"/>
      <c r="IR3" s="119"/>
      <c r="IS3" s="119"/>
      <c r="IT3" s="119"/>
      <c r="IU3" s="119"/>
    </row>
    <row r="4" spans="1:255" ht="29.25" customHeight="1" x14ac:dyDescent="0.3">
      <c r="A4" s="696" t="s">
        <v>51</v>
      </c>
      <c r="B4" s="696"/>
      <c r="C4" s="696"/>
      <c r="D4" s="696"/>
      <c r="E4" s="696"/>
      <c r="F4" s="696"/>
      <c r="G4" s="696"/>
      <c r="H4" s="696"/>
      <c r="I4" s="696"/>
      <c r="J4" s="696"/>
      <c r="K4" s="696"/>
      <c r="L4" s="696"/>
      <c r="M4" s="696"/>
      <c r="N4" s="696"/>
      <c r="O4" s="696"/>
      <c r="P4" s="696"/>
      <c r="Q4" s="696"/>
      <c r="R4" s="696"/>
      <c r="S4" s="696"/>
      <c r="T4" s="118"/>
      <c r="U4" s="118"/>
      <c r="V4" s="118"/>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c r="BO4" s="119"/>
      <c r="BP4" s="119"/>
      <c r="BQ4" s="119"/>
      <c r="BR4" s="119"/>
      <c r="BS4" s="119"/>
      <c r="BT4" s="119"/>
      <c r="BU4" s="119"/>
      <c r="BV4" s="119"/>
      <c r="BW4" s="119"/>
      <c r="BX4" s="119"/>
      <c r="BY4" s="119"/>
      <c r="BZ4" s="119"/>
      <c r="CA4" s="119"/>
      <c r="CB4" s="119"/>
      <c r="CC4" s="119"/>
      <c r="CD4" s="119"/>
      <c r="CE4" s="119"/>
      <c r="CF4" s="119"/>
      <c r="CG4" s="119"/>
      <c r="CH4" s="119"/>
      <c r="CI4" s="119"/>
      <c r="CJ4" s="119"/>
      <c r="CK4" s="119"/>
      <c r="CL4" s="119"/>
      <c r="CM4" s="119"/>
      <c r="CN4" s="119"/>
      <c r="CO4" s="119"/>
      <c r="CP4" s="119"/>
      <c r="CQ4" s="119"/>
      <c r="CR4" s="119"/>
      <c r="CS4" s="119"/>
      <c r="CT4" s="119"/>
      <c r="CU4" s="119"/>
      <c r="CV4" s="119"/>
      <c r="CW4" s="119"/>
      <c r="CX4" s="119"/>
      <c r="CY4" s="119"/>
      <c r="CZ4" s="119"/>
      <c r="DA4" s="119"/>
      <c r="DB4" s="119"/>
      <c r="DC4" s="119"/>
      <c r="DD4" s="119"/>
      <c r="DE4" s="119"/>
      <c r="DF4" s="119"/>
      <c r="DG4" s="119"/>
      <c r="DH4" s="119"/>
      <c r="DI4" s="119"/>
      <c r="DJ4" s="119"/>
      <c r="DK4" s="119"/>
      <c r="DL4" s="119"/>
      <c r="DM4" s="119"/>
      <c r="DN4" s="119"/>
      <c r="DO4" s="119"/>
      <c r="DP4" s="119"/>
      <c r="DQ4" s="119"/>
      <c r="DR4" s="119"/>
      <c r="DS4" s="119"/>
      <c r="DT4" s="119"/>
      <c r="DU4" s="119"/>
      <c r="DV4" s="119"/>
      <c r="DW4" s="119"/>
      <c r="DX4" s="119"/>
      <c r="DY4" s="119"/>
      <c r="DZ4" s="119"/>
      <c r="EA4" s="119"/>
      <c r="EB4" s="119"/>
      <c r="EC4" s="119"/>
      <c r="ED4" s="119"/>
      <c r="EE4" s="119"/>
      <c r="EF4" s="119"/>
      <c r="EG4" s="119"/>
      <c r="EH4" s="119"/>
      <c r="EI4" s="119"/>
      <c r="EJ4" s="119"/>
      <c r="EK4" s="119"/>
      <c r="EL4" s="119"/>
      <c r="EM4" s="119"/>
      <c r="EN4" s="119"/>
      <c r="EO4" s="119"/>
      <c r="EP4" s="119"/>
      <c r="EQ4" s="119"/>
      <c r="ER4" s="119"/>
      <c r="ES4" s="119"/>
      <c r="ET4" s="119"/>
      <c r="EU4" s="119"/>
      <c r="EV4" s="119"/>
      <c r="EW4" s="119"/>
      <c r="EX4" s="119"/>
      <c r="EY4" s="119"/>
      <c r="EZ4" s="119"/>
      <c r="FA4" s="119"/>
      <c r="FB4" s="119"/>
      <c r="FC4" s="119"/>
      <c r="FD4" s="119"/>
      <c r="FE4" s="119"/>
      <c r="FF4" s="119"/>
      <c r="FG4" s="119"/>
      <c r="FH4" s="119"/>
      <c r="FI4" s="119"/>
      <c r="FJ4" s="119"/>
      <c r="FK4" s="119"/>
      <c r="FL4" s="119"/>
      <c r="FM4" s="119"/>
      <c r="FN4" s="119"/>
      <c r="FO4" s="119"/>
      <c r="FP4" s="119"/>
      <c r="FQ4" s="119"/>
      <c r="FR4" s="119"/>
      <c r="FS4" s="119"/>
      <c r="FT4" s="119"/>
      <c r="FU4" s="119"/>
      <c r="FV4" s="119"/>
      <c r="FW4" s="119"/>
      <c r="FX4" s="119"/>
      <c r="FY4" s="119"/>
      <c r="FZ4" s="119"/>
      <c r="GA4" s="119"/>
      <c r="GB4" s="119"/>
      <c r="GC4" s="119"/>
      <c r="GD4" s="119"/>
      <c r="GE4" s="119"/>
      <c r="GF4" s="119"/>
      <c r="GG4" s="119"/>
      <c r="GH4" s="119"/>
      <c r="GI4" s="119"/>
      <c r="GJ4" s="119"/>
      <c r="GK4" s="119"/>
      <c r="GL4" s="119"/>
      <c r="GM4" s="119"/>
      <c r="GN4" s="119"/>
      <c r="GO4" s="119"/>
      <c r="GP4" s="119"/>
      <c r="GQ4" s="119"/>
      <c r="GR4" s="119"/>
      <c r="GS4" s="119"/>
      <c r="GT4" s="119"/>
      <c r="GU4" s="119"/>
      <c r="GV4" s="119"/>
      <c r="GW4" s="119"/>
      <c r="GX4" s="119"/>
      <c r="GY4" s="119"/>
      <c r="GZ4" s="119"/>
      <c r="HA4" s="119"/>
      <c r="HB4" s="119"/>
      <c r="HC4" s="119"/>
      <c r="HD4" s="119"/>
      <c r="HE4" s="119"/>
      <c r="HF4" s="119"/>
      <c r="HG4" s="119"/>
      <c r="HH4" s="119"/>
      <c r="HI4" s="119"/>
      <c r="HJ4" s="119"/>
      <c r="HK4" s="119"/>
      <c r="HL4" s="119"/>
      <c r="HM4" s="119"/>
      <c r="HN4" s="119"/>
      <c r="HO4" s="119"/>
      <c r="HP4" s="119"/>
      <c r="HQ4" s="119"/>
      <c r="HR4" s="119"/>
      <c r="HS4" s="119"/>
      <c r="HT4" s="119"/>
      <c r="HU4" s="119"/>
      <c r="HV4" s="119"/>
      <c r="HW4" s="119"/>
      <c r="HX4" s="119"/>
      <c r="HY4" s="119"/>
      <c r="HZ4" s="119"/>
      <c r="IA4" s="119"/>
      <c r="IB4" s="119"/>
      <c r="IC4" s="119"/>
      <c r="ID4" s="119"/>
      <c r="IE4" s="119"/>
      <c r="IF4" s="119"/>
      <c r="IG4" s="119"/>
      <c r="IH4" s="119"/>
      <c r="II4" s="119"/>
      <c r="IJ4" s="119"/>
      <c r="IK4" s="119"/>
      <c r="IL4" s="119"/>
      <c r="IM4" s="119"/>
      <c r="IN4" s="119"/>
      <c r="IO4" s="119"/>
      <c r="IP4" s="119"/>
      <c r="IQ4" s="119"/>
      <c r="IR4" s="119"/>
      <c r="IS4" s="119"/>
      <c r="IT4" s="119"/>
      <c r="IU4" s="119"/>
    </row>
    <row r="5" spans="1:255" ht="5.25" customHeight="1" x14ac:dyDescent="0.3"/>
    <row r="6" spans="1:255" ht="27" customHeight="1" x14ac:dyDescent="0.3">
      <c r="A6" s="697" t="s">
        <v>375</v>
      </c>
      <c r="B6" s="697"/>
      <c r="C6" s="697"/>
      <c r="D6" s="697"/>
      <c r="E6" s="697"/>
      <c r="F6" s="697"/>
      <c r="G6" s="697"/>
      <c r="H6" s="697"/>
      <c r="I6" s="697"/>
      <c r="J6" s="697"/>
      <c r="K6" s="697"/>
      <c r="L6" s="697"/>
      <c r="M6" s="697"/>
      <c r="N6" s="697"/>
      <c r="O6" s="697"/>
      <c r="P6" s="697"/>
      <c r="Q6" s="697"/>
      <c r="R6" s="697"/>
      <c r="S6" s="697"/>
    </row>
    <row r="7" spans="1:255" ht="22.5" customHeight="1" x14ac:dyDescent="0.3">
      <c r="A7" s="698" t="s">
        <v>52</v>
      </c>
      <c r="B7" s="698"/>
      <c r="C7" s="698"/>
      <c r="D7" s="698"/>
      <c r="E7" s="698"/>
      <c r="F7" s="698"/>
      <c r="G7" s="698"/>
      <c r="H7" s="698"/>
      <c r="I7" s="698"/>
      <c r="J7" s="698"/>
      <c r="K7" s="698"/>
      <c r="L7" s="698"/>
      <c r="M7" s="698"/>
      <c r="N7" s="698"/>
      <c r="O7" s="698"/>
      <c r="P7" s="698"/>
      <c r="Q7" s="698"/>
      <c r="R7" s="698"/>
      <c r="S7" s="698"/>
    </row>
    <row r="8" spans="1:255" ht="35.25" customHeight="1" x14ac:dyDescent="0.3">
      <c r="A8" s="121" t="s">
        <v>53</v>
      </c>
      <c r="B8" s="697" t="s">
        <v>54</v>
      </c>
      <c r="C8" s="697"/>
      <c r="D8" s="697"/>
      <c r="E8" s="697"/>
      <c r="F8" s="697"/>
      <c r="G8" s="697"/>
      <c r="H8" s="697"/>
      <c r="I8" s="697"/>
      <c r="J8" s="697"/>
      <c r="K8" s="697"/>
      <c r="L8" s="697"/>
      <c r="M8" s="697"/>
      <c r="N8" s="697"/>
      <c r="O8" s="697"/>
      <c r="P8" s="697"/>
      <c r="Q8" s="697"/>
      <c r="R8" s="697"/>
      <c r="S8" s="697"/>
    </row>
    <row r="9" spans="1:255" ht="37.5" customHeight="1" x14ac:dyDescent="0.3">
      <c r="A9" s="121" t="s">
        <v>53</v>
      </c>
      <c r="B9" s="699" t="s">
        <v>376</v>
      </c>
      <c r="C9" s="699"/>
      <c r="D9" s="699"/>
      <c r="E9" s="699"/>
      <c r="F9" s="699"/>
      <c r="G9" s="699"/>
      <c r="H9" s="699"/>
      <c r="I9" s="699"/>
      <c r="J9" s="699"/>
      <c r="K9" s="699"/>
      <c r="L9" s="699"/>
      <c r="M9" s="699"/>
      <c r="N9" s="699"/>
      <c r="O9" s="699"/>
      <c r="P9" s="699"/>
      <c r="Q9" s="699"/>
      <c r="R9" s="699"/>
      <c r="S9" s="699"/>
    </row>
    <row r="10" spans="1:255" ht="21" customHeight="1" x14ac:dyDescent="0.3">
      <c r="A10" s="121" t="s">
        <v>53</v>
      </c>
      <c r="B10" s="697" t="s">
        <v>55</v>
      </c>
      <c r="C10" s="697"/>
      <c r="D10" s="697"/>
      <c r="E10" s="697"/>
      <c r="F10" s="697"/>
      <c r="G10" s="697"/>
      <c r="H10" s="697"/>
      <c r="I10" s="697"/>
      <c r="J10" s="697"/>
      <c r="K10" s="697"/>
      <c r="L10" s="697"/>
      <c r="M10" s="697"/>
      <c r="N10" s="697"/>
      <c r="O10" s="697"/>
      <c r="P10" s="697"/>
      <c r="Q10" s="697"/>
      <c r="R10" s="697"/>
      <c r="S10" s="697"/>
    </row>
    <row r="11" spans="1:255" ht="35.25" customHeight="1" x14ac:dyDescent="0.3">
      <c r="A11" s="121" t="s">
        <v>53</v>
      </c>
      <c r="B11" s="697" t="s">
        <v>56</v>
      </c>
      <c r="C11" s="697"/>
      <c r="D11" s="697"/>
      <c r="E11" s="697"/>
      <c r="F11" s="697"/>
      <c r="G11" s="697"/>
      <c r="H11" s="697"/>
      <c r="I11" s="697"/>
      <c r="J11" s="697"/>
      <c r="K11" s="697"/>
      <c r="L11" s="697"/>
      <c r="M11" s="697"/>
      <c r="N11" s="697"/>
      <c r="O11" s="697"/>
      <c r="P11" s="697"/>
      <c r="Q11" s="697"/>
      <c r="R11" s="697"/>
      <c r="S11" s="697"/>
    </row>
    <row r="12" spans="1:255" ht="19.5" customHeight="1" x14ac:dyDescent="0.3">
      <c r="A12" s="121" t="s">
        <v>53</v>
      </c>
      <c r="B12" s="697" t="s">
        <v>57</v>
      </c>
      <c r="C12" s="697"/>
      <c r="D12" s="697"/>
      <c r="E12" s="697"/>
      <c r="F12" s="697"/>
      <c r="G12" s="697"/>
      <c r="H12" s="697"/>
      <c r="I12" s="697"/>
      <c r="J12" s="697"/>
      <c r="K12" s="697"/>
      <c r="L12" s="697"/>
      <c r="M12" s="697"/>
      <c r="N12" s="697"/>
      <c r="O12" s="697"/>
      <c r="P12" s="697"/>
      <c r="Q12" s="697"/>
      <c r="R12" s="697"/>
      <c r="S12" s="697"/>
    </row>
    <row r="13" spans="1:255" ht="22.5" customHeight="1" x14ac:dyDescent="0.3">
      <c r="A13" s="121"/>
      <c r="B13" s="122" t="s">
        <v>58</v>
      </c>
      <c r="C13" s="697" t="s">
        <v>59</v>
      </c>
      <c r="D13" s="697"/>
      <c r="E13" s="697"/>
      <c r="F13" s="697"/>
      <c r="G13" s="697"/>
      <c r="H13" s="697"/>
      <c r="I13" s="697"/>
      <c r="J13" s="697"/>
      <c r="K13" s="697"/>
      <c r="L13" s="697"/>
      <c r="M13" s="697"/>
      <c r="N13" s="697"/>
      <c r="O13" s="697"/>
      <c r="P13" s="697"/>
      <c r="Q13" s="697"/>
      <c r="R13" s="697"/>
      <c r="S13" s="697"/>
    </row>
    <row r="14" spans="1:255" ht="45" customHeight="1" x14ac:dyDescent="0.3">
      <c r="A14" s="121"/>
      <c r="B14" s="122" t="s">
        <v>58</v>
      </c>
      <c r="C14" s="697" t="s">
        <v>60</v>
      </c>
      <c r="D14" s="697"/>
      <c r="E14" s="697"/>
      <c r="F14" s="697"/>
      <c r="G14" s="697"/>
      <c r="H14" s="697"/>
      <c r="I14" s="697"/>
      <c r="J14" s="697"/>
      <c r="K14" s="697"/>
      <c r="L14" s="697"/>
      <c r="M14" s="697"/>
      <c r="N14" s="697"/>
      <c r="O14" s="697"/>
      <c r="P14" s="697"/>
      <c r="Q14" s="697"/>
      <c r="R14" s="697"/>
      <c r="S14" s="697"/>
    </row>
    <row r="15" spans="1:255" ht="16.5" customHeight="1" x14ac:dyDescent="0.3">
      <c r="A15" s="121"/>
      <c r="B15" s="122" t="s">
        <v>58</v>
      </c>
      <c r="C15" s="697" t="s">
        <v>61</v>
      </c>
      <c r="D15" s="697"/>
      <c r="E15" s="697"/>
      <c r="F15" s="697"/>
      <c r="G15" s="697"/>
      <c r="H15" s="697"/>
      <c r="I15" s="697"/>
      <c r="J15" s="697"/>
      <c r="K15" s="697"/>
      <c r="L15" s="697"/>
      <c r="M15" s="697"/>
      <c r="N15" s="697"/>
      <c r="O15" s="697"/>
      <c r="P15" s="697"/>
      <c r="Q15" s="697"/>
      <c r="R15" s="697"/>
      <c r="S15" s="697"/>
      <c r="T15" s="123"/>
    </row>
    <row r="16" spans="1:255" ht="19.5" customHeight="1" x14ac:dyDescent="0.3">
      <c r="A16" s="121"/>
      <c r="B16" s="122"/>
      <c r="C16" s="121" t="s">
        <v>62</v>
      </c>
      <c r="D16" s="697" t="s">
        <v>63</v>
      </c>
      <c r="E16" s="697"/>
      <c r="F16" s="697"/>
      <c r="G16" s="697"/>
      <c r="H16" s="697"/>
      <c r="I16" s="697"/>
      <c r="J16" s="697"/>
      <c r="K16" s="697"/>
      <c r="L16" s="697"/>
      <c r="M16" s="697"/>
      <c r="N16" s="697"/>
      <c r="O16" s="697"/>
      <c r="P16" s="697"/>
      <c r="Q16" s="697"/>
      <c r="R16" s="697"/>
      <c r="S16" s="697"/>
      <c r="T16" s="123"/>
    </row>
    <row r="17" spans="1:20" ht="33" customHeight="1" x14ac:dyDescent="0.3">
      <c r="A17" s="121"/>
      <c r="B17" s="122"/>
      <c r="C17" s="121" t="s">
        <v>64</v>
      </c>
      <c r="D17" s="697" t="s">
        <v>65</v>
      </c>
      <c r="E17" s="697"/>
      <c r="F17" s="697"/>
      <c r="G17" s="697"/>
      <c r="H17" s="697"/>
      <c r="I17" s="697"/>
      <c r="J17" s="697"/>
      <c r="K17" s="697"/>
      <c r="L17" s="697"/>
      <c r="M17" s="697"/>
      <c r="N17" s="697"/>
      <c r="O17" s="697"/>
      <c r="P17" s="697"/>
      <c r="Q17" s="697"/>
      <c r="R17" s="697"/>
      <c r="S17" s="697"/>
      <c r="T17" s="123"/>
    </row>
    <row r="18" spans="1:20" ht="48.75" customHeight="1" x14ac:dyDescent="0.3">
      <c r="A18" s="121"/>
      <c r="B18" s="122"/>
      <c r="C18" s="121" t="s">
        <v>66</v>
      </c>
      <c r="D18" s="697" t="s">
        <v>67</v>
      </c>
      <c r="E18" s="697"/>
      <c r="F18" s="697"/>
      <c r="G18" s="697"/>
      <c r="H18" s="697"/>
      <c r="I18" s="697"/>
      <c r="J18" s="697"/>
      <c r="K18" s="697"/>
      <c r="L18" s="697"/>
      <c r="M18" s="697"/>
      <c r="N18" s="697"/>
      <c r="O18" s="697"/>
      <c r="P18" s="697"/>
      <c r="Q18" s="697"/>
      <c r="R18" s="697"/>
      <c r="S18" s="697"/>
    </row>
    <row r="19" spans="1:20" ht="20.25" customHeight="1" x14ac:dyDescent="0.3">
      <c r="A19" s="121"/>
      <c r="B19" s="122"/>
      <c r="C19" s="121" t="s">
        <v>68</v>
      </c>
      <c r="D19" s="697" t="s">
        <v>69</v>
      </c>
      <c r="E19" s="697"/>
      <c r="F19" s="697"/>
      <c r="G19" s="697"/>
      <c r="H19" s="697"/>
      <c r="I19" s="697"/>
      <c r="J19" s="697"/>
      <c r="K19" s="697"/>
      <c r="L19" s="697"/>
      <c r="M19" s="697"/>
      <c r="N19" s="697"/>
      <c r="O19" s="697"/>
      <c r="P19" s="697"/>
      <c r="Q19" s="697"/>
      <c r="R19" s="697"/>
      <c r="S19" s="697"/>
    </row>
    <row r="20" spans="1:20" ht="32.25" customHeight="1" x14ac:dyDescent="0.3">
      <c r="A20" s="121"/>
      <c r="B20" s="122"/>
      <c r="C20" s="121" t="s">
        <v>70</v>
      </c>
      <c r="D20" s="697" t="s">
        <v>71</v>
      </c>
      <c r="E20" s="697"/>
      <c r="F20" s="697"/>
      <c r="G20" s="697"/>
      <c r="H20" s="697"/>
      <c r="I20" s="697"/>
      <c r="J20" s="697"/>
      <c r="K20" s="697"/>
      <c r="L20" s="697"/>
      <c r="M20" s="697"/>
      <c r="N20" s="697"/>
      <c r="O20" s="697"/>
      <c r="P20" s="697"/>
      <c r="Q20" s="697"/>
      <c r="R20" s="697"/>
      <c r="S20" s="697"/>
    </row>
    <row r="21" spans="1:20" ht="21" customHeight="1" x14ac:dyDescent="0.3">
      <c r="A21" s="121"/>
      <c r="B21" s="122"/>
      <c r="C21" s="121" t="s">
        <v>72</v>
      </c>
      <c r="D21" s="697" t="s">
        <v>73</v>
      </c>
      <c r="E21" s="697"/>
      <c r="F21" s="697"/>
      <c r="G21" s="697"/>
      <c r="H21" s="697"/>
      <c r="I21" s="697"/>
      <c r="J21" s="697"/>
      <c r="K21" s="697"/>
      <c r="L21" s="697"/>
      <c r="M21" s="697"/>
      <c r="N21" s="697"/>
      <c r="O21" s="697"/>
      <c r="P21" s="697"/>
      <c r="Q21" s="697"/>
      <c r="R21" s="697"/>
      <c r="S21" s="697"/>
    </row>
    <row r="22" spans="1:20" ht="35.25" customHeight="1" x14ac:dyDescent="0.3">
      <c r="A22" s="121"/>
      <c r="B22" s="122"/>
      <c r="C22" s="121" t="s">
        <v>74</v>
      </c>
      <c r="D22" s="697" t="s">
        <v>377</v>
      </c>
      <c r="E22" s="697"/>
      <c r="F22" s="697"/>
      <c r="G22" s="697"/>
      <c r="H22" s="697"/>
      <c r="I22" s="697"/>
      <c r="J22" s="697"/>
      <c r="K22" s="697"/>
      <c r="L22" s="697"/>
      <c r="M22" s="697"/>
      <c r="N22" s="697"/>
      <c r="O22" s="697"/>
      <c r="P22" s="697"/>
      <c r="Q22" s="697"/>
      <c r="R22" s="697"/>
      <c r="S22" s="697"/>
    </row>
    <row r="23" spans="1:20" ht="20.25" customHeight="1" x14ac:dyDescent="0.3">
      <c r="A23" s="121"/>
      <c r="B23" s="122" t="s">
        <v>58</v>
      </c>
      <c r="C23" s="697" t="s">
        <v>75</v>
      </c>
      <c r="D23" s="697"/>
      <c r="E23" s="697"/>
      <c r="F23" s="697"/>
      <c r="G23" s="697"/>
      <c r="H23" s="697"/>
      <c r="I23" s="697"/>
      <c r="J23" s="697"/>
      <c r="K23" s="697"/>
      <c r="L23" s="697"/>
      <c r="M23" s="697"/>
      <c r="N23" s="697"/>
      <c r="O23" s="697"/>
      <c r="P23" s="697"/>
      <c r="Q23" s="697"/>
      <c r="R23" s="697"/>
      <c r="S23" s="697"/>
      <c r="T23" s="123"/>
    </row>
    <row r="24" spans="1:20" ht="21" customHeight="1" x14ac:dyDescent="0.3">
      <c r="A24" s="121"/>
      <c r="B24" s="122"/>
      <c r="C24" s="121" t="s">
        <v>62</v>
      </c>
      <c r="D24" s="697" t="s">
        <v>76</v>
      </c>
      <c r="E24" s="697"/>
      <c r="F24" s="697"/>
      <c r="G24" s="697"/>
      <c r="H24" s="697"/>
      <c r="I24" s="697"/>
      <c r="J24" s="697"/>
      <c r="K24" s="697"/>
      <c r="L24" s="697"/>
      <c r="M24" s="697"/>
      <c r="N24" s="697"/>
      <c r="O24" s="697"/>
      <c r="P24" s="697"/>
      <c r="Q24" s="697"/>
      <c r="R24" s="697"/>
      <c r="S24" s="697"/>
      <c r="T24" s="124"/>
    </row>
    <row r="25" spans="1:20" ht="20.25" customHeight="1" x14ac:dyDescent="0.3">
      <c r="A25" s="121"/>
      <c r="B25" s="122"/>
      <c r="C25" s="121" t="s">
        <v>64</v>
      </c>
      <c r="D25" s="697" t="s">
        <v>77</v>
      </c>
      <c r="E25" s="697"/>
      <c r="F25" s="697"/>
      <c r="G25" s="697"/>
      <c r="H25" s="697"/>
      <c r="I25" s="697"/>
      <c r="J25" s="697"/>
      <c r="K25" s="697"/>
      <c r="L25" s="697"/>
      <c r="M25" s="697"/>
      <c r="N25" s="697"/>
      <c r="O25" s="697"/>
      <c r="P25" s="697"/>
      <c r="Q25" s="697"/>
      <c r="R25" s="697"/>
      <c r="S25" s="697"/>
      <c r="T25" s="124"/>
    </row>
    <row r="26" spans="1:20" ht="21.75" customHeight="1" x14ac:dyDescent="0.3">
      <c r="A26" s="121"/>
      <c r="B26" s="122"/>
      <c r="C26" s="121" t="s">
        <v>66</v>
      </c>
      <c r="D26" s="697" t="s">
        <v>78</v>
      </c>
      <c r="E26" s="697"/>
      <c r="F26" s="697"/>
      <c r="G26" s="697"/>
      <c r="H26" s="697"/>
      <c r="I26" s="697"/>
      <c r="J26" s="697"/>
      <c r="K26" s="697"/>
      <c r="L26" s="697"/>
      <c r="M26" s="697"/>
      <c r="N26" s="697"/>
      <c r="O26" s="697"/>
      <c r="P26" s="697"/>
      <c r="Q26" s="697"/>
      <c r="R26" s="697"/>
      <c r="S26" s="697"/>
      <c r="T26" s="124"/>
    </row>
    <row r="27" spans="1:20" ht="48" customHeight="1" x14ac:dyDescent="0.3">
      <c r="A27" s="121"/>
      <c r="B27" s="122"/>
      <c r="C27" s="121" t="s">
        <v>68</v>
      </c>
      <c r="D27" s="697" t="s">
        <v>378</v>
      </c>
      <c r="E27" s="697"/>
      <c r="F27" s="697"/>
      <c r="G27" s="697"/>
      <c r="H27" s="697"/>
      <c r="I27" s="697"/>
      <c r="J27" s="697"/>
      <c r="K27" s="697"/>
      <c r="L27" s="697"/>
      <c r="M27" s="697"/>
      <c r="N27" s="697"/>
      <c r="O27" s="697"/>
      <c r="P27" s="697"/>
      <c r="Q27" s="697"/>
      <c r="R27" s="697"/>
      <c r="S27" s="697"/>
      <c r="T27" s="124"/>
    </row>
    <row r="28" spans="1:20" ht="19.5" customHeight="1" x14ac:dyDescent="0.3">
      <c r="A28" s="121" t="s">
        <v>53</v>
      </c>
      <c r="B28" s="697" t="s">
        <v>79</v>
      </c>
      <c r="C28" s="697"/>
      <c r="D28" s="697"/>
      <c r="E28" s="697"/>
      <c r="F28" s="697"/>
      <c r="G28" s="697"/>
      <c r="H28" s="697"/>
      <c r="I28" s="697"/>
      <c r="J28" s="697"/>
      <c r="K28" s="697"/>
      <c r="L28" s="697"/>
      <c r="M28" s="697"/>
      <c r="N28" s="697"/>
      <c r="O28" s="697"/>
      <c r="P28" s="697"/>
      <c r="Q28" s="697"/>
      <c r="R28" s="697"/>
      <c r="S28" s="697"/>
    </row>
    <row r="29" spans="1:20" ht="39.75" customHeight="1" x14ac:dyDescent="0.3">
      <c r="A29" s="121"/>
      <c r="B29" s="122" t="s">
        <v>58</v>
      </c>
      <c r="C29" s="697" t="s">
        <v>80</v>
      </c>
      <c r="D29" s="697"/>
      <c r="E29" s="697"/>
      <c r="F29" s="697"/>
      <c r="G29" s="697"/>
      <c r="H29" s="697"/>
      <c r="I29" s="697"/>
      <c r="J29" s="697"/>
      <c r="K29" s="697"/>
      <c r="L29" s="697"/>
      <c r="M29" s="697"/>
      <c r="N29" s="697"/>
      <c r="O29" s="697"/>
      <c r="P29" s="697"/>
      <c r="Q29" s="697"/>
      <c r="R29" s="697"/>
      <c r="S29" s="697"/>
    </row>
    <row r="30" spans="1:20" ht="20.25" customHeight="1" x14ac:dyDescent="0.3">
      <c r="A30" s="121"/>
      <c r="B30" s="122" t="s">
        <v>58</v>
      </c>
      <c r="C30" s="697" t="s">
        <v>379</v>
      </c>
      <c r="D30" s="697"/>
      <c r="E30" s="697"/>
      <c r="F30" s="697"/>
      <c r="G30" s="697"/>
      <c r="H30" s="697"/>
      <c r="I30" s="697"/>
      <c r="J30" s="697"/>
      <c r="K30" s="697"/>
      <c r="L30" s="697"/>
      <c r="M30" s="697"/>
      <c r="N30" s="697"/>
      <c r="O30" s="697"/>
      <c r="P30" s="697"/>
      <c r="Q30" s="697"/>
      <c r="R30" s="697"/>
      <c r="S30" s="697"/>
    </row>
    <row r="31" spans="1:20" ht="32.25" customHeight="1" x14ac:dyDescent="0.3">
      <c r="A31" s="121" t="s">
        <v>53</v>
      </c>
      <c r="B31" s="697" t="s">
        <v>81</v>
      </c>
      <c r="C31" s="697"/>
      <c r="D31" s="697"/>
      <c r="E31" s="697"/>
      <c r="F31" s="697"/>
      <c r="G31" s="697"/>
      <c r="H31" s="697"/>
      <c r="I31" s="697"/>
      <c r="J31" s="697"/>
      <c r="K31" s="697"/>
      <c r="L31" s="697"/>
      <c r="M31" s="697"/>
      <c r="N31" s="697"/>
      <c r="O31" s="697"/>
      <c r="P31" s="697"/>
      <c r="Q31" s="697"/>
      <c r="R31" s="697"/>
      <c r="S31" s="697"/>
    </row>
    <row r="32" spans="1:20" ht="21.75" customHeight="1" x14ac:dyDescent="0.3">
      <c r="A32" s="121" t="s">
        <v>53</v>
      </c>
      <c r="B32" s="697" t="s">
        <v>82</v>
      </c>
      <c r="C32" s="697"/>
      <c r="D32" s="697"/>
      <c r="E32" s="697"/>
      <c r="F32" s="697"/>
      <c r="G32" s="697"/>
      <c r="H32" s="697"/>
      <c r="I32" s="697"/>
      <c r="J32" s="697"/>
      <c r="K32" s="697"/>
      <c r="L32" s="697"/>
      <c r="M32" s="697"/>
      <c r="N32" s="697"/>
      <c r="O32" s="697"/>
      <c r="P32" s="697"/>
      <c r="Q32" s="697"/>
      <c r="R32" s="697"/>
      <c r="S32" s="697"/>
    </row>
    <row r="33" spans="1:25" ht="34.5" customHeight="1" x14ac:dyDescent="0.3">
      <c r="A33" s="121" t="s">
        <v>53</v>
      </c>
      <c r="B33" s="697" t="s">
        <v>83</v>
      </c>
      <c r="C33" s="697"/>
      <c r="D33" s="697"/>
      <c r="E33" s="697"/>
      <c r="F33" s="697"/>
      <c r="G33" s="697"/>
      <c r="H33" s="697"/>
      <c r="I33" s="697"/>
      <c r="J33" s="697"/>
      <c r="K33" s="697"/>
      <c r="L33" s="697"/>
      <c r="M33" s="697"/>
      <c r="N33" s="697"/>
      <c r="O33" s="697"/>
      <c r="P33" s="697"/>
      <c r="Q33" s="697"/>
      <c r="R33" s="697"/>
      <c r="S33" s="697"/>
    </row>
    <row r="34" spans="1:25" ht="46.5" customHeight="1" x14ac:dyDescent="0.3">
      <c r="A34" s="121" t="s">
        <v>53</v>
      </c>
      <c r="B34" s="697" t="s">
        <v>393</v>
      </c>
      <c r="C34" s="697"/>
      <c r="D34" s="697"/>
      <c r="E34" s="697"/>
      <c r="F34" s="697"/>
      <c r="G34" s="697"/>
      <c r="H34" s="697"/>
      <c r="I34" s="697"/>
      <c r="J34" s="697"/>
      <c r="K34" s="697"/>
      <c r="L34" s="697"/>
      <c r="M34" s="697"/>
      <c r="N34" s="697"/>
      <c r="O34" s="697"/>
      <c r="P34" s="697"/>
      <c r="Q34" s="697"/>
      <c r="R34" s="697"/>
      <c r="S34" s="697"/>
    </row>
    <row r="35" spans="1:25" ht="20.25" customHeight="1" x14ac:dyDescent="0.3">
      <c r="A35" s="121" t="s">
        <v>53</v>
      </c>
      <c r="B35" s="697" t="s">
        <v>84</v>
      </c>
      <c r="C35" s="697"/>
      <c r="D35" s="697"/>
      <c r="E35" s="697"/>
      <c r="F35" s="697"/>
      <c r="G35" s="697"/>
      <c r="H35" s="697"/>
      <c r="I35" s="697"/>
      <c r="J35" s="697"/>
      <c r="K35" s="697"/>
      <c r="L35" s="697"/>
      <c r="M35" s="697"/>
      <c r="N35" s="697"/>
      <c r="O35" s="697"/>
      <c r="P35" s="697"/>
      <c r="Q35" s="697"/>
      <c r="R35" s="697"/>
      <c r="S35" s="697"/>
    </row>
    <row r="36" spans="1:25" ht="33" customHeight="1" x14ac:dyDescent="0.3">
      <c r="A36" s="121"/>
      <c r="B36" s="122" t="s">
        <v>58</v>
      </c>
      <c r="C36" s="697" t="s">
        <v>380</v>
      </c>
      <c r="D36" s="697"/>
      <c r="E36" s="697"/>
      <c r="F36" s="697"/>
      <c r="G36" s="697"/>
      <c r="H36" s="697"/>
      <c r="I36" s="697"/>
      <c r="J36" s="697"/>
      <c r="K36" s="697"/>
      <c r="L36" s="697"/>
      <c r="M36" s="697"/>
      <c r="N36" s="697"/>
      <c r="O36" s="697"/>
      <c r="P36" s="697"/>
      <c r="Q36" s="697"/>
      <c r="R36" s="697"/>
      <c r="S36" s="697"/>
    </row>
    <row r="37" spans="1:25" ht="24" customHeight="1" x14ac:dyDescent="0.3">
      <c r="A37" s="121"/>
      <c r="B37" s="122" t="s">
        <v>58</v>
      </c>
      <c r="C37" s="697" t="s">
        <v>85</v>
      </c>
      <c r="D37" s="697"/>
      <c r="E37" s="697"/>
      <c r="F37" s="697"/>
      <c r="G37" s="697"/>
      <c r="H37" s="697"/>
      <c r="I37" s="697"/>
      <c r="J37" s="697"/>
      <c r="K37" s="697"/>
      <c r="L37" s="697"/>
      <c r="M37" s="697"/>
      <c r="N37" s="697"/>
      <c r="O37" s="697"/>
      <c r="P37" s="697"/>
      <c r="Q37" s="697"/>
      <c r="R37" s="697"/>
      <c r="S37" s="697"/>
    </row>
    <row r="38" spans="1:25" ht="30" customHeight="1" x14ac:dyDescent="0.3">
      <c r="A38" s="121"/>
      <c r="B38" s="122" t="s">
        <v>58</v>
      </c>
      <c r="C38" s="697" t="s">
        <v>86</v>
      </c>
      <c r="D38" s="697"/>
      <c r="E38" s="697"/>
      <c r="F38" s="697"/>
      <c r="G38" s="697"/>
      <c r="H38" s="697"/>
      <c r="I38" s="697"/>
      <c r="J38" s="697"/>
      <c r="K38" s="697"/>
      <c r="L38" s="697"/>
      <c r="M38" s="697"/>
      <c r="N38" s="697"/>
      <c r="O38" s="697"/>
      <c r="P38" s="697"/>
      <c r="Q38" s="697"/>
      <c r="R38" s="697"/>
      <c r="S38" s="697"/>
    </row>
    <row r="39" spans="1:25" ht="24" customHeight="1" x14ac:dyDescent="0.3">
      <c r="A39" s="121" t="s">
        <v>53</v>
      </c>
      <c r="B39" s="697" t="s">
        <v>87</v>
      </c>
      <c r="C39" s="697"/>
      <c r="D39" s="697"/>
      <c r="E39" s="697"/>
      <c r="F39" s="697"/>
      <c r="G39" s="697"/>
      <c r="H39" s="697"/>
      <c r="I39" s="697"/>
      <c r="J39" s="697"/>
      <c r="K39" s="697"/>
      <c r="L39" s="697"/>
      <c r="M39" s="697"/>
      <c r="N39" s="697"/>
      <c r="O39" s="697"/>
      <c r="P39" s="697"/>
      <c r="Q39" s="697"/>
      <c r="R39" s="697"/>
      <c r="S39" s="697"/>
    </row>
    <row r="40" spans="1:25" ht="24" customHeight="1" x14ac:dyDescent="0.3">
      <c r="A40" s="121" t="s">
        <v>53</v>
      </c>
      <c r="B40" s="697" t="s">
        <v>88</v>
      </c>
      <c r="C40" s="697"/>
      <c r="D40" s="697"/>
      <c r="E40" s="697"/>
      <c r="F40" s="697"/>
      <c r="G40" s="697"/>
      <c r="H40" s="697"/>
      <c r="I40" s="697"/>
      <c r="J40" s="697"/>
      <c r="K40" s="697"/>
      <c r="L40" s="697"/>
      <c r="M40" s="697"/>
      <c r="N40" s="697"/>
      <c r="O40" s="697"/>
      <c r="P40" s="697"/>
      <c r="Q40" s="697"/>
      <c r="R40" s="697"/>
      <c r="S40" s="697"/>
    </row>
    <row r="41" spans="1:25" ht="45.75" customHeight="1" x14ac:dyDescent="0.3">
      <c r="A41" s="701" t="s">
        <v>394</v>
      </c>
      <c r="B41" s="701"/>
      <c r="C41" s="701"/>
      <c r="D41" s="701"/>
      <c r="E41" s="701"/>
      <c r="F41" s="701"/>
      <c r="G41" s="701"/>
      <c r="H41" s="701"/>
      <c r="I41" s="701"/>
      <c r="J41" s="701"/>
      <c r="K41" s="701"/>
      <c r="L41" s="701"/>
      <c r="M41" s="701"/>
      <c r="N41" s="701"/>
      <c r="O41" s="701"/>
      <c r="P41" s="701"/>
      <c r="Q41" s="701"/>
      <c r="R41" s="701"/>
      <c r="S41" s="701"/>
    </row>
    <row r="42" spans="1:25" ht="18" customHeight="1" x14ac:dyDescent="0.3">
      <c r="A42" s="698" t="s">
        <v>89</v>
      </c>
      <c r="B42" s="698"/>
      <c r="C42" s="698"/>
      <c r="D42" s="698"/>
      <c r="E42" s="698"/>
      <c r="F42" s="698"/>
      <c r="G42" s="698"/>
      <c r="H42" s="698"/>
      <c r="I42" s="698"/>
      <c r="J42" s="698"/>
      <c r="K42" s="698"/>
      <c r="L42" s="698"/>
      <c r="M42" s="698"/>
      <c r="N42" s="698"/>
      <c r="O42" s="698"/>
      <c r="P42" s="698"/>
      <c r="Q42" s="698"/>
      <c r="R42" s="698"/>
      <c r="S42" s="698"/>
    </row>
    <row r="43" spans="1:25" ht="17.25" thickBot="1" x14ac:dyDescent="0.3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row>
    <row r="44" spans="1:25" ht="3" customHeight="1" x14ac:dyDescent="0.3">
      <c r="A44" s="126"/>
      <c r="B44" s="127"/>
      <c r="C44" s="127"/>
      <c r="D44" s="127"/>
      <c r="E44" s="127"/>
      <c r="F44" s="127"/>
      <c r="G44" s="127"/>
      <c r="H44" s="127"/>
      <c r="I44" s="127"/>
      <c r="J44" s="127"/>
      <c r="K44" s="127"/>
      <c r="L44" s="127"/>
      <c r="M44" s="127"/>
      <c r="N44" s="127"/>
      <c r="O44" s="127"/>
      <c r="P44" s="127"/>
      <c r="Q44" s="127"/>
      <c r="R44" s="127"/>
      <c r="S44" s="128"/>
    </row>
    <row r="45" spans="1:25" ht="13.5" customHeight="1" x14ac:dyDescent="0.3">
      <c r="A45" s="129"/>
      <c r="B45" s="119"/>
      <c r="C45" s="130" t="s">
        <v>361</v>
      </c>
      <c r="D45" s="131"/>
      <c r="E45" s="131"/>
      <c r="F45" s="131"/>
      <c r="G45" s="131"/>
      <c r="H45" s="131"/>
      <c r="I45" s="131"/>
      <c r="J45" s="131"/>
      <c r="K45" s="131"/>
      <c r="L45" s="131"/>
      <c r="M45" s="119"/>
      <c r="N45" s="119"/>
      <c r="O45" s="131"/>
      <c r="P45" s="700" t="s">
        <v>29</v>
      </c>
      <c r="Q45" s="700"/>
      <c r="R45" s="119"/>
      <c r="S45" s="132"/>
    </row>
    <row r="46" spans="1:25" ht="13.5" customHeight="1" x14ac:dyDescent="0.3">
      <c r="A46" s="129"/>
      <c r="B46" s="119"/>
      <c r="C46" s="130"/>
      <c r="D46" s="131"/>
      <c r="E46" s="131"/>
      <c r="F46" s="131"/>
      <c r="G46" s="131"/>
      <c r="H46" s="131"/>
      <c r="I46" s="131"/>
      <c r="J46" s="131"/>
      <c r="K46" s="131"/>
      <c r="L46" s="131"/>
      <c r="M46" s="119"/>
      <c r="N46" s="119"/>
      <c r="O46" s="131"/>
      <c r="P46" s="133"/>
      <c r="Q46" s="133"/>
      <c r="R46" s="119"/>
      <c r="S46" s="132"/>
    </row>
    <row r="47" spans="1:25" x14ac:dyDescent="0.3">
      <c r="A47" s="129"/>
      <c r="B47" s="119"/>
      <c r="C47" s="119"/>
      <c r="D47" s="119"/>
      <c r="E47" s="119"/>
      <c r="F47" s="119"/>
      <c r="G47" s="119"/>
      <c r="H47" s="119"/>
      <c r="I47" s="119"/>
      <c r="J47" s="119"/>
      <c r="K47" s="119"/>
      <c r="L47" s="119"/>
      <c r="M47" s="119"/>
      <c r="N47" s="119"/>
      <c r="O47" s="119"/>
      <c r="P47" s="119"/>
      <c r="Q47" s="119"/>
      <c r="R47" s="119"/>
      <c r="S47" s="134"/>
    </row>
    <row r="48" spans="1:25" ht="16.5" customHeight="1" x14ac:dyDescent="0.3">
      <c r="A48" s="129"/>
      <c r="B48" s="135"/>
      <c r="C48" s="135"/>
      <c r="D48" s="135"/>
      <c r="E48" s="136"/>
      <c r="F48" s="136"/>
      <c r="G48" s="136"/>
      <c r="H48" s="136"/>
      <c r="I48" s="136"/>
      <c r="J48" s="136"/>
      <c r="K48" s="136"/>
      <c r="L48" s="136"/>
      <c r="M48" s="136"/>
      <c r="N48" s="136"/>
      <c r="O48" s="137"/>
      <c r="P48" s="138"/>
      <c r="Q48" s="138"/>
      <c r="R48" s="139"/>
      <c r="S48" s="132"/>
    </row>
    <row r="49" spans="1:19" ht="7.5" customHeight="1" thickBot="1" x14ac:dyDescent="0.35">
      <c r="A49" s="140"/>
      <c r="B49" s="141"/>
      <c r="C49" s="141"/>
      <c r="D49" s="141"/>
      <c r="E49" s="141"/>
      <c r="F49" s="141"/>
      <c r="G49" s="141"/>
      <c r="H49" s="141"/>
      <c r="I49" s="141"/>
      <c r="J49" s="141"/>
      <c r="K49" s="141"/>
      <c r="L49" s="141"/>
      <c r="M49" s="141"/>
      <c r="N49" s="141"/>
      <c r="O49" s="141"/>
      <c r="P49" s="141"/>
      <c r="Q49" s="141"/>
      <c r="R49" s="141"/>
      <c r="S49" s="142"/>
    </row>
    <row r="50" spans="1:19" x14ac:dyDescent="0.3">
      <c r="A50" s="125"/>
      <c r="B50" s="125"/>
      <c r="C50" s="125"/>
      <c r="D50" s="125"/>
      <c r="E50" s="125"/>
      <c r="F50" s="125"/>
      <c r="G50" s="125"/>
      <c r="H50" s="125"/>
      <c r="I50" s="125"/>
      <c r="J50" s="125"/>
      <c r="K50" s="125"/>
      <c r="L50" s="125"/>
      <c r="M50" s="125"/>
      <c r="N50" s="125"/>
      <c r="O50" s="125"/>
      <c r="P50" s="125"/>
      <c r="Q50" s="125"/>
      <c r="R50" s="125"/>
      <c r="S50" s="125"/>
    </row>
    <row r="51" spans="1:19" x14ac:dyDescent="0.3">
      <c r="A51" s="125"/>
      <c r="B51" s="125"/>
      <c r="C51" s="125"/>
      <c r="D51" s="125"/>
      <c r="E51" s="125"/>
      <c r="F51" s="125"/>
      <c r="G51" s="125"/>
      <c r="H51" s="125"/>
      <c r="I51" s="125"/>
      <c r="J51" s="125"/>
      <c r="K51" s="125"/>
      <c r="L51" s="125"/>
      <c r="M51" s="125"/>
      <c r="N51" s="125"/>
      <c r="O51" s="125"/>
      <c r="P51" s="125"/>
      <c r="Q51" s="125"/>
      <c r="R51" s="125"/>
      <c r="S51" s="125"/>
    </row>
    <row r="52" spans="1:19" x14ac:dyDescent="0.3">
      <c r="A52" s="125"/>
      <c r="B52" s="125"/>
      <c r="C52" s="125"/>
      <c r="D52" s="125"/>
      <c r="E52" s="125"/>
      <c r="F52" s="125"/>
      <c r="G52" s="125"/>
      <c r="H52" s="125"/>
      <c r="I52" s="125"/>
      <c r="J52" s="125"/>
      <c r="K52" s="125"/>
      <c r="L52" s="125"/>
      <c r="M52" s="125"/>
      <c r="N52" s="125"/>
      <c r="O52" s="125"/>
      <c r="P52" s="125"/>
      <c r="Q52" s="125"/>
      <c r="R52" s="125"/>
      <c r="S52" s="125"/>
    </row>
    <row r="53" spans="1:19" x14ac:dyDescent="0.3">
      <c r="A53" s="125"/>
      <c r="B53" s="125"/>
      <c r="C53" s="125"/>
      <c r="D53" s="125"/>
      <c r="E53" s="125"/>
      <c r="F53" s="125"/>
      <c r="G53" s="125"/>
      <c r="H53" s="125"/>
      <c r="I53" s="125"/>
      <c r="J53" s="125"/>
      <c r="K53" s="125"/>
      <c r="L53" s="125"/>
      <c r="M53" s="125"/>
      <c r="N53" s="125"/>
      <c r="O53" s="125"/>
      <c r="P53" s="125"/>
      <c r="Q53" s="125"/>
      <c r="R53" s="125"/>
      <c r="S53" s="125"/>
    </row>
    <row r="54" spans="1:19" x14ac:dyDescent="0.3">
      <c r="A54" s="125"/>
      <c r="B54" s="125"/>
      <c r="C54" s="125"/>
      <c r="D54" s="125"/>
      <c r="E54" s="125"/>
      <c r="F54" s="125"/>
      <c r="G54" s="125"/>
      <c r="H54" s="125"/>
      <c r="I54" s="125"/>
      <c r="J54" s="125"/>
      <c r="K54" s="125"/>
      <c r="L54" s="125"/>
      <c r="M54" s="125"/>
      <c r="N54" s="125"/>
      <c r="O54" s="125"/>
      <c r="P54" s="125"/>
      <c r="Q54" s="125"/>
      <c r="R54" s="125"/>
      <c r="S54" s="125"/>
    </row>
    <row r="55" spans="1:19" x14ac:dyDescent="0.3">
      <c r="A55" s="125"/>
      <c r="B55" s="125"/>
      <c r="C55" s="125"/>
      <c r="D55" s="125"/>
      <c r="E55" s="125"/>
      <c r="F55" s="125"/>
      <c r="G55" s="125"/>
      <c r="H55" s="125"/>
      <c r="I55" s="125"/>
      <c r="J55" s="125"/>
      <c r="K55" s="125"/>
      <c r="L55" s="125"/>
      <c r="M55" s="125"/>
      <c r="N55" s="125"/>
      <c r="O55" s="125"/>
      <c r="P55" s="125"/>
      <c r="Q55" s="125"/>
      <c r="R55" s="125"/>
      <c r="S55" s="125"/>
    </row>
    <row r="56" spans="1:19" x14ac:dyDescent="0.3">
      <c r="A56" s="125"/>
      <c r="B56" s="125"/>
      <c r="C56" s="125"/>
      <c r="D56" s="125"/>
      <c r="E56" s="125"/>
      <c r="F56" s="125"/>
      <c r="G56" s="125"/>
      <c r="H56" s="125"/>
      <c r="I56" s="125"/>
      <c r="J56" s="125"/>
      <c r="K56" s="125"/>
      <c r="L56" s="125"/>
      <c r="M56" s="125"/>
      <c r="N56" s="125"/>
      <c r="O56" s="125"/>
      <c r="P56" s="125"/>
      <c r="Q56" s="125"/>
      <c r="R56" s="125"/>
      <c r="S56" s="125"/>
    </row>
  </sheetData>
  <mergeCells count="40">
    <mergeCell ref="P45:Q45"/>
    <mergeCell ref="D26:S26"/>
    <mergeCell ref="B40:S40"/>
    <mergeCell ref="D24:S24"/>
    <mergeCell ref="D25:S25"/>
    <mergeCell ref="B33:S33"/>
    <mergeCell ref="B35:S35"/>
    <mergeCell ref="A41:S41"/>
    <mergeCell ref="B39:S39"/>
    <mergeCell ref="C36:S36"/>
    <mergeCell ref="C38:S38"/>
    <mergeCell ref="A42:S42"/>
    <mergeCell ref="C37:S37"/>
    <mergeCell ref="B31:S31"/>
    <mergeCell ref="B32:S32"/>
    <mergeCell ref="B34:S34"/>
    <mergeCell ref="C13:S13"/>
    <mergeCell ref="C14:S14"/>
    <mergeCell ref="C29:S29"/>
    <mergeCell ref="D16:S16"/>
    <mergeCell ref="D17:S17"/>
    <mergeCell ref="D20:S20"/>
    <mergeCell ref="C15:S15"/>
    <mergeCell ref="C30:S30"/>
    <mergeCell ref="D18:S18"/>
    <mergeCell ref="D19:S19"/>
    <mergeCell ref="B28:S28"/>
    <mergeCell ref="D22:S22"/>
    <mergeCell ref="D27:S27"/>
    <mergeCell ref="D21:S21"/>
    <mergeCell ref="C23:S23"/>
    <mergeCell ref="A3:S3"/>
    <mergeCell ref="A4:S4"/>
    <mergeCell ref="A6:S6"/>
    <mergeCell ref="B12:S12"/>
    <mergeCell ref="A7:S7"/>
    <mergeCell ref="B10:S10"/>
    <mergeCell ref="B8:S8"/>
    <mergeCell ref="B9:S9"/>
    <mergeCell ref="B11:S11"/>
  </mergeCells>
  <phoneticPr fontId="2" type="noConversion"/>
  <printOptions horizontalCentered="1"/>
  <pageMargins left="0.70866141732283472" right="0.70866141732283472" top="0.74803149606299213" bottom="0.74803149606299213" header="0.31496062992125984" footer="0.31496062992125984"/>
  <pageSetup paperSize="9" scale="60" fitToHeight="0" orientation="landscape" r:id="rId1"/>
  <headerFooter alignWithMargins="0">
    <oddFooter>&amp;CPag. &amp;P di &amp;N</oddFooter>
  </headerFooter>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M27"/>
  <sheetViews>
    <sheetView showGridLines="0" zoomScale="80" zoomScaleNormal="80" workbookViewId="0">
      <selection activeCell="K1" sqref="K1"/>
    </sheetView>
  </sheetViews>
  <sheetFormatPr defaultColWidth="8.85546875" defaultRowHeight="16.5" x14ac:dyDescent="0.3"/>
  <cols>
    <col min="1" max="1" width="19.85546875" style="156" bestFit="1" customWidth="1"/>
    <col min="2" max="2" width="12.42578125" style="156" customWidth="1"/>
    <col min="3" max="3" width="7.42578125" style="156" customWidth="1"/>
    <col min="4" max="4" width="11.7109375" style="155" customWidth="1"/>
    <col min="5" max="6" width="16.140625" style="156" bestFit="1" customWidth="1"/>
    <col min="7" max="7" width="20.42578125" style="187" bestFit="1" customWidth="1"/>
    <col min="8" max="8" width="22" style="187" bestFit="1" customWidth="1"/>
    <col min="9" max="10" width="17.85546875" style="187" customWidth="1"/>
    <col min="11" max="11" width="61.7109375" style="187" customWidth="1"/>
    <col min="12" max="12" width="18.140625" style="187" customWidth="1"/>
    <col min="13" max="13" width="20.42578125" style="158" customWidth="1"/>
    <col min="14" max="246" width="9.140625" style="158" customWidth="1"/>
    <col min="247" max="16384" width="8.85546875" style="159"/>
  </cols>
  <sheetData>
    <row r="1" spans="1:247" x14ac:dyDescent="0.3">
      <c r="A1" s="153" t="s">
        <v>30</v>
      </c>
      <c r="B1" s="105" t="str">
        <f>g_codice_verbale</f>
        <v>Inserire l'ID della domanda di aiuto di SiSco e la data di inizio delle operazioni di controllo</v>
      </c>
      <c r="C1" s="154"/>
      <c r="F1" s="70"/>
      <c r="G1" s="154"/>
      <c r="H1" s="154"/>
      <c r="I1" s="154"/>
      <c r="J1" s="154"/>
      <c r="K1" s="157"/>
      <c r="L1" s="154"/>
      <c r="M1" s="154"/>
    </row>
    <row r="2" spans="1:247" ht="12.95" customHeight="1" x14ac:dyDescent="0.3">
      <c r="A2" s="144"/>
      <c r="B2" s="144"/>
      <c r="C2" s="144"/>
      <c r="D2" s="144"/>
      <c r="E2" s="144"/>
      <c r="F2" s="144"/>
      <c r="G2" s="144"/>
      <c r="H2" s="144"/>
      <c r="I2" s="144"/>
      <c r="J2" s="144"/>
      <c r="K2" s="144"/>
      <c r="L2" s="144"/>
    </row>
    <row r="3" spans="1:247" ht="39" customHeight="1" x14ac:dyDescent="0.3">
      <c r="A3" s="702" t="s">
        <v>90</v>
      </c>
      <c r="B3" s="703"/>
      <c r="C3" s="703"/>
      <c r="D3" s="703"/>
      <c r="E3" s="703"/>
      <c r="F3" s="703"/>
      <c r="G3" s="703"/>
      <c r="H3" s="703"/>
      <c r="I3" s="703"/>
      <c r="J3" s="703"/>
      <c r="K3" s="703"/>
      <c r="L3" s="160"/>
      <c r="M3" s="160"/>
    </row>
    <row r="4" spans="1:247" x14ac:dyDescent="0.3">
      <c r="A4" s="161"/>
      <c r="B4" s="161"/>
      <c r="C4" s="161"/>
      <c r="D4" s="162"/>
      <c r="E4" s="162"/>
      <c r="F4" s="162"/>
      <c r="G4" s="163"/>
      <c r="H4" s="163"/>
      <c r="I4" s="163"/>
      <c r="J4" s="163"/>
      <c r="K4" s="163"/>
      <c r="L4" s="163"/>
    </row>
    <row r="5" spans="1:247" x14ac:dyDescent="0.3">
      <c r="A5" s="164"/>
      <c r="B5" s="164"/>
      <c r="C5" s="164"/>
      <c r="D5" s="165"/>
      <c r="E5" s="166"/>
      <c r="F5" s="166"/>
      <c r="G5" s="167"/>
      <c r="H5" s="167"/>
      <c r="I5" s="167"/>
      <c r="J5" s="167"/>
      <c r="K5" s="167"/>
      <c r="L5" s="167"/>
    </row>
    <row r="6" spans="1:247" s="151" customFormat="1" ht="85.5" x14ac:dyDescent="0.3">
      <c r="A6" s="145" t="s">
        <v>91</v>
      </c>
      <c r="B6" s="145" t="s">
        <v>92</v>
      </c>
      <c r="C6" s="145" t="s">
        <v>93</v>
      </c>
      <c r="D6" s="146" t="s">
        <v>94</v>
      </c>
      <c r="E6" s="146" t="s">
        <v>95</v>
      </c>
      <c r="F6" s="146" t="s">
        <v>96</v>
      </c>
      <c r="G6" s="147" t="s">
        <v>97</v>
      </c>
      <c r="H6" s="147" t="s">
        <v>98</v>
      </c>
      <c r="I6" s="148" t="s">
        <v>99</v>
      </c>
      <c r="J6" s="148" t="s">
        <v>100</v>
      </c>
      <c r="K6" s="149" t="s">
        <v>101</v>
      </c>
      <c r="L6" s="150"/>
      <c r="M6" s="150"/>
      <c r="IM6" s="152"/>
    </row>
    <row r="7" spans="1:247" s="150" customFormat="1" x14ac:dyDescent="0.3">
      <c r="A7" s="168"/>
      <c r="B7" s="168"/>
      <c r="C7" s="168"/>
      <c r="D7" s="169"/>
      <c r="E7" s="170"/>
      <c r="F7" s="170"/>
      <c r="G7" s="171">
        <v>0</v>
      </c>
      <c r="H7" s="171">
        <v>0</v>
      </c>
      <c r="I7" s="172" t="str">
        <f>IFERROR(G7/($G7+$H7),"")</f>
        <v/>
      </c>
      <c r="J7" s="172" t="str">
        <f>IFERROR(H7/($G7+$H7),"")</f>
        <v/>
      </c>
      <c r="K7" s="173"/>
    </row>
    <row r="8" spans="1:247" s="150" customFormat="1" x14ac:dyDescent="0.3">
      <c r="A8" s="168"/>
      <c r="B8" s="168"/>
      <c r="C8" s="168"/>
      <c r="D8" s="169"/>
      <c r="E8" s="170"/>
      <c r="F8" s="170"/>
      <c r="G8" s="171">
        <v>0</v>
      </c>
      <c r="H8" s="171">
        <v>0</v>
      </c>
      <c r="I8" s="172" t="str">
        <f t="shared" ref="I8:I9" si="0">IFERROR(G8/($G8+$H8),"")</f>
        <v/>
      </c>
      <c r="J8" s="172" t="str">
        <f t="shared" ref="J8:J9" si="1">IFERROR(H8/($G8+$H8),"")</f>
        <v/>
      </c>
      <c r="K8" s="173"/>
    </row>
    <row r="9" spans="1:247" s="150" customFormat="1" x14ac:dyDescent="0.3">
      <c r="A9" s="168"/>
      <c r="B9" s="168"/>
      <c r="C9" s="168"/>
      <c r="D9" s="169"/>
      <c r="E9" s="170"/>
      <c r="F9" s="170"/>
      <c r="G9" s="171">
        <v>0</v>
      </c>
      <c r="H9" s="171">
        <v>0</v>
      </c>
      <c r="I9" s="172" t="str">
        <f t="shared" si="0"/>
        <v/>
      </c>
      <c r="J9" s="172" t="str">
        <f t="shared" si="1"/>
        <v/>
      </c>
      <c r="K9" s="173"/>
    </row>
    <row r="10" spans="1:247" s="150" customFormat="1" x14ac:dyDescent="0.3">
      <c r="A10" s="168"/>
      <c r="B10" s="168"/>
      <c r="C10" s="168"/>
      <c r="D10" s="169"/>
      <c r="E10" s="170"/>
      <c r="F10" s="170"/>
      <c r="G10" s="171">
        <v>0</v>
      </c>
      <c r="H10" s="171">
        <v>0</v>
      </c>
      <c r="I10" s="172" t="str">
        <f t="shared" ref="I10:I11" si="2">IFERROR(G10/($G10+$H10),"")</f>
        <v/>
      </c>
      <c r="J10" s="172" t="str">
        <f t="shared" ref="J10:J11" si="3">IFERROR(H10/($G10+$H10),"")</f>
        <v/>
      </c>
      <c r="K10" s="173"/>
    </row>
    <row r="11" spans="1:247" s="150" customFormat="1" x14ac:dyDescent="0.3">
      <c r="A11" s="168"/>
      <c r="B11" s="168"/>
      <c r="C11" s="168"/>
      <c r="D11" s="169"/>
      <c r="E11" s="170"/>
      <c r="F11" s="170"/>
      <c r="G11" s="171">
        <v>0</v>
      </c>
      <c r="H11" s="171">
        <v>0</v>
      </c>
      <c r="I11" s="172" t="str">
        <f t="shared" si="2"/>
        <v/>
      </c>
      <c r="J11" s="172" t="str">
        <f t="shared" si="3"/>
        <v/>
      </c>
      <c r="K11" s="173"/>
    </row>
    <row r="12" spans="1:247" s="150" customFormat="1" x14ac:dyDescent="0.3">
      <c r="A12" s="168"/>
      <c r="B12" s="168"/>
      <c r="C12" s="168"/>
      <c r="D12" s="169"/>
      <c r="E12" s="170"/>
      <c r="F12" s="170"/>
      <c r="G12" s="171">
        <v>0</v>
      </c>
      <c r="H12" s="171">
        <v>0</v>
      </c>
      <c r="I12" s="172" t="str">
        <f t="shared" ref="I12:J15" si="4">IFERROR(G12/($G12+$H12),"")</f>
        <v/>
      </c>
      <c r="J12" s="172" t="str">
        <f t="shared" si="4"/>
        <v/>
      </c>
      <c r="K12" s="173"/>
    </row>
    <row r="13" spans="1:247" s="150" customFormat="1" x14ac:dyDescent="0.3">
      <c r="A13" s="168"/>
      <c r="B13" s="168"/>
      <c r="C13" s="168"/>
      <c r="D13" s="169"/>
      <c r="E13" s="170"/>
      <c r="F13" s="170"/>
      <c r="G13" s="171">
        <v>0</v>
      </c>
      <c r="H13" s="171">
        <v>0</v>
      </c>
      <c r="I13" s="172" t="str">
        <f t="shared" si="4"/>
        <v/>
      </c>
      <c r="J13" s="172" t="str">
        <f t="shared" si="4"/>
        <v/>
      </c>
      <c r="K13" s="173"/>
    </row>
    <row r="14" spans="1:247" s="150" customFormat="1" x14ac:dyDescent="0.3">
      <c r="A14" s="168"/>
      <c r="B14" s="168"/>
      <c r="C14" s="168"/>
      <c r="D14" s="174"/>
      <c r="E14" s="170"/>
      <c r="F14" s="170"/>
      <c r="G14" s="171">
        <v>0</v>
      </c>
      <c r="H14" s="171">
        <v>0</v>
      </c>
      <c r="I14" s="172" t="str">
        <f t="shared" si="4"/>
        <v/>
      </c>
      <c r="J14" s="172" t="str">
        <f t="shared" si="4"/>
        <v/>
      </c>
      <c r="K14" s="173"/>
    </row>
    <row r="15" spans="1:247" s="150" customFormat="1" x14ac:dyDescent="0.3">
      <c r="A15" s="175"/>
      <c r="B15" s="175"/>
      <c r="C15" s="175"/>
      <c r="D15" s="176"/>
      <c r="E15" s="177"/>
      <c r="F15" s="177"/>
      <c r="G15" s="178">
        <f>SUBTOTAL(109,Tabella1[TOTALE SPESA RIFERIBILE ad (A)
(€)])</f>
        <v>0</v>
      </c>
      <c r="H15" s="178">
        <f>SUBTOTAL(109,Tabella1[TOTALE SPESA RIFERIBILE a (B)
(€)])</f>
        <v>0</v>
      </c>
      <c r="I15" s="179"/>
      <c r="J15" s="179" t="str">
        <f t="shared" si="4"/>
        <v/>
      </c>
      <c r="K15" s="180"/>
    </row>
    <row r="16" spans="1:247" s="150" customFormat="1" x14ac:dyDescent="0.3">
      <c r="A16" s="181"/>
      <c r="B16" s="181"/>
      <c r="C16" s="181"/>
      <c r="D16" s="181"/>
      <c r="E16" s="181"/>
      <c r="F16" s="181"/>
      <c r="G16" s="181"/>
    </row>
    <row r="17" spans="1:13" s="150" customFormat="1" x14ac:dyDescent="0.3"/>
    <row r="18" spans="1:13" s="150" customFormat="1" x14ac:dyDescent="0.3">
      <c r="A18" s="704" t="s">
        <v>102</v>
      </c>
      <c r="B18" s="704"/>
      <c r="C18" s="704"/>
      <c r="D18" s="704"/>
      <c r="E18" s="704"/>
      <c r="F18" s="704"/>
      <c r="G18" s="704"/>
      <c r="H18" s="704"/>
      <c r="I18" s="704"/>
      <c r="J18" s="704"/>
      <c r="K18" s="704"/>
    </row>
    <row r="19" spans="1:13" x14ac:dyDescent="0.3">
      <c r="A19" s="182"/>
      <c r="B19" s="182"/>
      <c r="C19" s="182"/>
      <c r="D19" s="183"/>
      <c r="E19" s="184"/>
      <c r="F19" s="184"/>
      <c r="G19" s="150"/>
      <c r="H19" s="185"/>
      <c r="I19" s="185"/>
      <c r="J19" s="185"/>
      <c r="K19" s="186"/>
      <c r="L19" s="186"/>
      <c r="M19" s="186"/>
    </row>
    <row r="21" spans="1:13" x14ac:dyDescent="0.3">
      <c r="A21" s="158"/>
      <c r="B21" s="158"/>
      <c r="C21" s="158"/>
      <c r="D21" s="158"/>
      <c r="E21" s="158"/>
      <c r="F21" s="158"/>
    </row>
    <row r="22" spans="1:13" x14ac:dyDescent="0.3">
      <c r="A22" s="188"/>
      <c r="B22" s="189"/>
      <c r="C22" s="189"/>
      <c r="D22" s="190" t="s">
        <v>361</v>
      </c>
      <c r="E22" s="191"/>
      <c r="F22" s="191"/>
      <c r="G22" s="192"/>
      <c r="H22" s="192"/>
      <c r="I22" s="192"/>
      <c r="J22" s="192"/>
      <c r="K22" s="193" t="s">
        <v>29</v>
      </c>
    </row>
    <row r="23" spans="1:13" x14ac:dyDescent="0.3">
      <c r="A23" s="194"/>
      <c r="B23" s="158"/>
      <c r="C23" s="158"/>
      <c r="D23" s="158"/>
      <c r="E23" s="158"/>
      <c r="F23" s="158"/>
      <c r="K23" s="195"/>
      <c r="L23" s="158"/>
    </row>
    <row r="24" spans="1:13" x14ac:dyDescent="0.3">
      <c r="A24" s="194"/>
      <c r="B24" s="158"/>
      <c r="C24" s="158"/>
      <c r="D24" s="196"/>
      <c r="E24" s="197"/>
      <c r="F24" s="197"/>
      <c r="K24" s="195"/>
      <c r="L24" s="156"/>
    </row>
    <row r="25" spans="1:13" s="158" customFormat="1" x14ac:dyDescent="0.3">
      <c r="A25" s="194"/>
      <c r="G25" s="187"/>
      <c r="H25" s="187"/>
      <c r="I25" s="187"/>
      <c r="J25" s="187"/>
      <c r="K25" s="195"/>
      <c r="L25" s="187"/>
    </row>
    <row r="26" spans="1:13" x14ac:dyDescent="0.3">
      <c r="A26" s="198"/>
      <c r="K26" s="195"/>
    </row>
    <row r="27" spans="1:13" x14ac:dyDescent="0.3">
      <c r="A27" s="199"/>
      <c r="B27" s="200"/>
      <c r="C27" s="200"/>
      <c r="D27" s="201"/>
      <c r="E27" s="200"/>
      <c r="F27" s="200"/>
      <c r="G27" s="202"/>
      <c r="H27" s="202"/>
      <c r="I27" s="202"/>
      <c r="J27" s="202"/>
      <c r="K27" s="203"/>
    </row>
  </sheetData>
  <mergeCells count="2">
    <mergeCell ref="A3:K3"/>
    <mergeCell ref="A18:K18"/>
  </mergeCells>
  <printOptions horizontalCentered="1"/>
  <pageMargins left="0.7" right="0.7" top="0.75" bottom="0.75" header="0.3" footer="0.3"/>
  <pageSetup paperSize="9" scale="59" firstPageNumber="0" fitToHeight="0" orientation="landscape" horizontalDpi="300" verticalDpi="300" r:id="rId1"/>
  <headerFooter alignWithMargins="0">
    <oddFooter>&amp;CPag. &amp;P di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U32"/>
  <sheetViews>
    <sheetView showGridLines="0" zoomScale="80" zoomScaleNormal="80" workbookViewId="0">
      <selection activeCell="R1" sqref="R1:S1"/>
    </sheetView>
  </sheetViews>
  <sheetFormatPr defaultColWidth="8.85546875" defaultRowHeight="16.5" x14ac:dyDescent="0.3"/>
  <cols>
    <col min="1" max="1" width="12.85546875" style="3" customWidth="1"/>
    <col min="2" max="2" width="8.85546875" style="3"/>
    <col min="3" max="3" width="18.42578125" style="3" bestFit="1" customWidth="1"/>
    <col min="4" max="9" width="8.85546875" style="3"/>
    <col min="10" max="10" width="42.42578125" style="3" customWidth="1"/>
    <col min="11" max="13" width="8.85546875" style="3"/>
    <col min="14" max="14" width="7.28515625" style="3" customWidth="1"/>
    <col min="15" max="15" width="8.140625" style="3" customWidth="1"/>
    <col min="16" max="16384" width="8.85546875" style="3"/>
  </cols>
  <sheetData>
    <row r="1" spans="1:255" ht="25.5" customHeight="1" x14ac:dyDescent="0.3">
      <c r="A1" s="205" t="s">
        <v>30</v>
      </c>
      <c r="B1" s="205"/>
      <c r="C1" s="105" t="str">
        <f>g_codice_verbale</f>
        <v>Inserire l'ID della domanda di aiuto di SiSco e la data di inizio delle operazioni di controllo</v>
      </c>
      <c r="D1" s="70"/>
      <c r="E1" s="205"/>
      <c r="F1" s="205"/>
      <c r="G1" s="205"/>
      <c r="H1" s="205"/>
      <c r="I1" s="205"/>
      <c r="J1" s="205"/>
      <c r="K1" s="205"/>
      <c r="L1" s="205"/>
      <c r="M1" s="205"/>
      <c r="N1" s="205"/>
      <c r="O1" s="205"/>
      <c r="P1" s="205"/>
      <c r="Q1" s="205"/>
      <c r="R1" s="709"/>
      <c r="S1" s="709"/>
      <c r="T1" s="205"/>
      <c r="U1" s="205"/>
      <c r="V1" s="205"/>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row>
    <row r="2" spans="1:255" ht="10.35" customHeight="1" x14ac:dyDescent="0.3">
      <c r="A2" s="204"/>
      <c r="B2" s="204"/>
      <c r="C2" s="204"/>
      <c r="D2" s="204"/>
      <c r="E2" s="204"/>
      <c r="F2" s="204"/>
      <c r="G2" s="204"/>
      <c r="H2" s="204"/>
      <c r="I2" s="204"/>
      <c r="J2" s="204"/>
      <c r="K2" s="204"/>
      <c r="L2" s="204"/>
      <c r="M2" s="204"/>
      <c r="N2" s="204"/>
      <c r="O2" s="204"/>
      <c r="P2" s="204"/>
      <c r="Q2" s="204"/>
      <c r="R2" s="204"/>
      <c r="S2" s="204"/>
      <c r="T2" s="204"/>
      <c r="U2" s="206"/>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c r="FJ2" s="40"/>
      <c r="FK2" s="40"/>
      <c r="FL2" s="40"/>
      <c r="FM2" s="40"/>
      <c r="FN2" s="40"/>
      <c r="FO2" s="40"/>
      <c r="FP2" s="40"/>
      <c r="FQ2" s="40"/>
      <c r="FR2" s="40"/>
      <c r="FS2" s="40"/>
      <c r="FT2" s="40"/>
      <c r="FU2" s="40"/>
      <c r="FV2" s="40"/>
      <c r="FW2" s="40"/>
      <c r="FX2" s="40"/>
      <c r="FY2" s="40"/>
      <c r="FZ2" s="40"/>
      <c r="GA2" s="40"/>
      <c r="GB2" s="40"/>
      <c r="GC2" s="40"/>
      <c r="GD2" s="40"/>
      <c r="GE2" s="40"/>
      <c r="GF2" s="40"/>
      <c r="GG2" s="40"/>
      <c r="GH2" s="40"/>
      <c r="GI2" s="40"/>
      <c r="GJ2" s="40"/>
      <c r="GK2" s="40"/>
      <c r="GL2" s="40"/>
      <c r="GM2" s="40"/>
      <c r="GN2" s="40"/>
      <c r="GO2" s="40"/>
      <c r="GP2" s="40"/>
      <c r="GQ2" s="40"/>
      <c r="GR2" s="40"/>
      <c r="GS2" s="40"/>
      <c r="GT2" s="40"/>
      <c r="GU2" s="40"/>
      <c r="GV2" s="40"/>
      <c r="GW2" s="40"/>
      <c r="GX2" s="40"/>
      <c r="GY2" s="40"/>
      <c r="GZ2" s="40"/>
      <c r="HA2" s="40"/>
      <c r="HB2" s="40"/>
      <c r="HC2" s="40"/>
      <c r="HD2" s="40"/>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c r="IR2" s="40"/>
      <c r="IS2" s="40"/>
      <c r="IT2" s="40"/>
      <c r="IU2" s="40"/>
    </row>
    <row r="3" spans="1:255" ht="17.25" customHeight="1" x14ac:dyDescent="0.3">
      <c r="A3" s="707" t="s">
        <v>0</v>
      </c>
      <c r="B3" s="707"/>
      <c r="C3" s="707"/>
      <c r="D3" s="707"/>
      <c r="E3" s="707"/>
      <c r="F3" s="707"/>
      <c r="G3" s="707"/>
      <c r="H3" s="707"/>
      <c r="I3" s="707"/>
      <c r="J3" s="707"/>
      <c r="K3" s="707"/>
      <c r="L3" s="707"/>
      <c r="M3" s="707"/>
      <c r="N3" s="707"/>
      <c r="O3" s="707"/>
      <c r="P3" s="707"/>
      <c r="Q3" s="707"/>
      <c r="R3" s="707"/>
      <c r="S3" s="707"/>
      <c r="T3" s="205"/>
      <c r="U3" s="205"/>
      <c r="V3" s="205"/>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row>
    <row r="4" spans="1:255" ht="29.25" customHeight="1" x14ac:dyDescent="0.3">
      <c r="A4" s="708" t="s">
        <v>103</v>
      </c>
      <c r="B4" s="708"/>
      <c r="C4" s="708"/>
      <c r="D4" s="708"/>
      <c r="E4" s="708"/>
      <c r="F4" s="708"/>
      <c r="G4" s="708"/>
      <c r="H4" s="708"/>
      <c r="I4" s="708"/>
      <c r="J4" s="708"/>
      <c r="K4" s="708"/>
      <c r="L4" s="708"/>
      <c r="M4" s="708"/>
      <c r="N4" s="708"/>
      <c r="O4" s="708"/>
      <c r="P4" s="708"/>
      <c r="Q4" s="708"/>
      <c r="R4" s="708"/>
      <c r="S4" s="708"/>
      <c r="T4" s="205"/>
      <c r="U4" s="205"/>
      <c r="V4" s="205"/>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row>
    <row r="5" spans="1:255" ht="5.25" customHeight="1" x14ac:dyDescent="0.3"/>
    <row r="6" spans="1:255" ht="60.75" customHeight="1" x14ac:dyDescent="0.3">
      <c r="A6" s="705" t="s">
        <v>381</v>
      </c>
      <c r="B6" s="705"/>
      <c r="C6" s="705"/>
      <c r="D6" s="705"/>
      <c r="E6" s="705"/>
      <c r="F6" s="705"/>
      <c r="G6" s="705"/>
      <c r="H6" s="705"/>
      <c r="I6" s="705"/>
      <c r="J6" s="705"/>
      <c r="K6" s="705"/>
      <c r="L6" s="705"/>
      <c r="M6" s="705"/>
      <c r="N6" s="705"/>
      <c r="O6" s="705"/>
      <c r="P6" s="705"/>
      <c r="Q6" s="705"/>
      <c r="R6" s="705"/>
      <c r="S6" s="705"/>
    </row>
    <row r="7" spans="1:255" ht="22.5" customHeight="1" x14ac:dyDescent="0.3">
      <c r="A7" s="705"/>
      <c r="B7" s="705"/>
      <c r="C7" s="705"/>
      <c r="D7" s="705"/>
      <c r="E7" s="705"/>
      <c r="F7" s="705"/>
      <c r="G7" s="705"/>
      <c r="H7" s="705"/>
      <c r="I7" s="705"/>
      <c r="J7" s="705"/>
      <c r="K7" s="705"/>
      <c r="L7" s="705"/>
      <c r="M7" s="705"/>
      <c r="N7" s="705"/>
      <c r="O7" s="705"/>
      <c r="P7" s="705"/>
      <c r="Q7" s="705"/>
      <c r="R7" s="705"/>
      <c r="S7" s="705"/>
    </row>
    <row r="8" spans="1:255" ht="35.25" customHeight="1" x14ac:dyDescent="0.3">
      <c r="A8" s="705"/>
      <c r="B8" s="705"/>
      <c r="C8" s="705"/>
      <c r="D8" s="705"/>
      <c r="E8" s="705"/>
      <c r="F8" s="705"/>
      <c r="G8" s="705"/>
      <c r="H8" s="705"/>
      <c r="I8" s="705"/>
      <c r="J8" s="705"/>
      <c r="K8" s="705"/>
      <c r="L8" s="705"/>
      <c r="M8" s="705"/>
      <c r="N8" s="705"/>
      <c r="O8" s="705"/>
      <c r="P8" s="705"/>
      <c r="Q8" s="705"/>
      <c r="R8" s="705"/>
      <c r="S8" s="705"/>
    </row>
    <row r="9" spans="1:255" ht="47.25" customHeight="1" x14ac:dyDescent="0.3">
      <c r="A9" s="705"/>
      <c r="B9" s="705"/>
      <c r="C9" s="705"/>
      <c r="D9" s="705"/>
      <c r="E9" s="705"/>
      <c r="F9" s="705"/>
      <c r="G9" s="705"/>
      <c r="H9" s="705"/>
      <c r="I9" s="705"/>
      <c r="J9" s="705"/>
      <c r="K9" s="705"/>
      <c r="L9" s="705"/>
      <c r="M9" s="705"/>
      <c r="N9" s="705"/>
      <c r="O9" s="705"/>
      <c r="P9" s="705"/>
      <c r="Q9" s="705"/>
      <c r="R9" s="705"/>
      <c r="S9" s="705"/>
    </row>
    <row r="10" spans="1:255" ht="23.25" customHeight="1" x14ac:dyDescent="0.3">
      <c r="A10" s="705"/>
      <c r="B10" s="705"/>
      <c r="C10" s="705"/>
      <c r="D10" s="705"/>
      <c r="E10" s="705"/>
      <c r="F10" s="705"/>
      <c r="G10" s="705"/>
      <c r="H10" s="705"/>
      <c r="I10" s="705"/>
      <c r="J10" s="705"/>
      <c r="K10" s="705"/>
      <c r="L10" s="705"/>
      <c r="M10" s="705"/>
      <c r="N10" s="705"/>
      <c r="O10" s="705"/>
      <c r="P10" s="705"/>
      <c r="Q10" s="705"/>
      <c r="R10" s="705"/>
      <c r="S10" s="705"/>
    </row>
    <row r="11" spans="1:255" ht="48" customHeight="1" x14ac:dyDescent="0.3">
      <c r="A11" s="705"/>
      <c r="B11" s="705"/>
      <c r="C11" s="705"/>
      <c r="D11" s="705"/>
      <c r="E11" s="705"/>
      <c r="F11" s="705"/>
      <c r="G11" s="705"/>
      <c r="H11" s="705"/>
      <c r="I11" s="705"/>
      <c r="J11" s="705"/>
      <c r="K11" s="705"/>
      <c r="L11" s="705"/>
      <c r="M11" s="705"/>
      <c r="N11" s="705"/>
      <c r="O11" s="705"/>
      <c r="P11" s="705"/>
      <c r="Q11" s="705"/>
      <c r="R11" s="705"/>
      <c r="S11" s="705"/>
    </row>
    <row r="12" spans="1:255" ht="24" customHeight="1" x14ac:dyDescent="0.3">
      <c r="A12" s="705"/>
      <c r="B12" s="705"/>
      <c r="C12" s="705"/>
      <c r="D12" s="705"/>
      <c r="E12" s="705"/>
      <c r="F12" s="705"/>
      <c r="G12" s="705"/>
      <c r="H12" s="705"/>
      <c r="I12" s="705"/>
      <c r="J12" s="705"/>
      <c r="K12" s="705"/>
      <c r="L12" s="705"/>
      <c r="M12" s="705"/>
      <c r="N12" s="705"/>
      <c r="O12" s="705"/>
      <c r="P12" s="705"/>
      <c r="Q12" s="705"/>
      <c r="R12" s="705"/>
      <c r="S12" s="705"/>
    </row>
    <row r="13" spans="1:255" ht="29.25" customHeight="1" x14ac:dyDescent="0.3">
      <c r="A13" s="705"/>
      <c r="B13" s="705"/>
      <c r="C13" s="705"/>
      <c r="D13" s="705"/>
      <c r="E13" s="705"/>
      <c r="F13" s="705"/>
      <c r="G13" s="705"/>
      <c r="H13" s="705"/>
      <c r="I13" s="705"/>
      <c r="J13" s="705"/>
      <c r="K13" s="705"/>
      <c r="L13" s="705"/>
      <c r="M13" s="705"/>
      <c r="N13" s="705"/>
      <c r="O13" s="705"/>
      <c r="P13" s="705"/>
      <c r="Q13" s="705"/>
      <c r="R13" s="705"/>
      <c r="S13" s="705"/>
    </row>
    <row r="14" spans="1:255" ht="64.5" customHeight="1" x14ac:dyDescent="0.3">
      <c r="A14" s="705"/>
      <c r="B14" s="705"/>
      <c r="C14" s="705"/>
      <c r="D14" s="705"/>
      <c r="E14" s="705"/>
      <c r="F14" s="705"/>
      <c r="G14" s="705"/>
      <c r="H14" s="705"/>
      <c r="I14" s="705"/>
      <c r="J14" s="705"/>
      <c r="K14" s="705"/>
      <c r="L14" s="705"/>
      <c r="M14" s="705"/>
      <c r="N14" s="705"/>
      <c r="O14" s="705"/>
      <c r="P14" s="705"/>
      <c r="Q14" s="705"/>
      <c r="R14" s="705"/>
      <c r="S14" s="705"/>
    </row>
    <row r="15" spans="1:255" ht="16.5" customHeight="1" x14ac:dyDescent="0.3">
      <c r="A15" s="705"/>
      <c r="B15" s="705"/>
      <c r="C15" s="705"/>
      <c r="D15" s="705"/>
      <c r="E15" s="705"/>
      <c r="F15" s="705"/>
      <c r="G15" s="705"/>
      <c r="H15" s="705"/>
      <c r="I15" s="705"/>
      <c r="J15" s="705"/>
      <c r="K15" s="705"/>
      <c r="L15" s="705"/>
      <c r="M15" s="705"/>
      <c r="N15" s="705"/>
      <c r="O15" s="705"/>
      <c r="P15" s="705"/>
      <c r="Q15" s="705"/>
      <c r="R15" s="705"/>
      <c r="S15" s="705"/>
      <c r="T15" s="16"/>
    </row>
    <row r="16" spans="1:255" ht="19.5" customHeight="1" x14ac:dyDescent="0.3">
      <c r="A16" s="705"/>
      <c r="B16" s="705"/>
      <c r="C16" s="705"/>
      <c r="D16" s="705"/>
      <c r="E16" s="705"/>
      <c r="F16" s="705"/>
      <c r="G16" s="705"/>
      <c r="H16" s="705"/>
      <c r="I16" s="705"/>
      <c r="J16" s="705"/>
      <c r="K16" s="705"/>
      <c r="L16" s="705"/>
      <c r="M16" s="705"/>
      <c r="N16" s="705"/>
      <c r="O16" s="705"/>
      <c r="P16" s="705"/>
      <c r="Q16" s="705"/>
      <c r="R16" s="705"/>
      <c r="S16" s="705"/>
      <c r="T16" s="16"/>
    </row>
    <row r="17" spans="1:20" ht="33" customHeight="1" x14ac:dyDescent="0.3">
      <c r="A17" s="705"/>
      <c r="B17" s="705"/>
      <c r="C17" s="705"/>
      <c r="D17" s="705"/>
      <c r="E17" s="705"/>
      <c r="F17" s="705"/>
      <c r="G17" s="705"/>
      <c r="H17" s="705"/>
      <c r="I17" s="705"/>
      <c r="J17" s="705"/>
      <c r="K17" s="705"/>
      <c r="L17" s="705"/>
      <c r="M17" s="705"/>
      <c r="N17" s="705"/>
      <c r="O17" s="705"/>
      <c r="P17" s="705"/>
      <c r="Q17" s="705"/>
      <c r="R17" s="705"/>
      <c r="S17" s="705"/>
      <c r="T17" s="16"/>
    </row>
    <row r="18" spans="1:20" ht="48.75" customHeight="1" x14ac:dyDescent="0.3">
      <c r="A18" s="705"/>
      <c r="B18" s="705"/>
      <c r="C18" s="705"/>
      <c r="D18" s="705"/>
      <c r="E18" s="705"/>
      <c r="F18" s="705"/>
      <c r="G18" s="705"/>
      <c r="H18" s="705"/>
      <c r="I18" s="705"/>
      <c r="J18" s="705"/>
      <c r="K18" s="705"/>
      <c r="L18" s="705"/>
      <c r="M18" s="705"/>
      <c r="N18" s="705"/>
      <c r="O18" s="705"/>
      <c r="P18" s="705"/>
      <c r="Q18" s="705"/>
      <c r="R18" s="705"/>
      <c r="S18" s="705"/>
    </row>
    <row r="19" spans="1:20" ht="60" customHeight="1" thickBot="1" x14ac:dyDescent="0.35">
      <c r="A19" s="706"/>
      <c r="B19" s="706"/>
      <c r="C19" s="706"/>
      <c r="D19" s="706"/>
      <c r="E19" s="706"/>
      <c r="F19" s="706"/>
      <c r="G19" s="706"/>
      <c r="H19" s="706"/>
      <c r="I19" s="706"/>
      <c r="J19" s="706"/>
      <c r="K19" s="706"/>
      <c r="L19" s="706"/>
      <c r="M19" s="706"/>
      <c r="N19" s="706"/>
      <c r="O19" s="706"/>
      <c r="P19" s="706"/>
      <c r="Q19" s="706"/>
      <c r="R19" s="706"/>
      <c r="S19" s="706"/>
    </row>
    <row r="20" spans="1:20" ht="3" customHeight="1" x14ac:dyDescent="0.3">
      <c r="A20" s="207"/>
      <c r="B20" s="208"/>
      <c r="C20" s="208"/>
      <c r="D20" s="208"/>
      <c r="E20" s="208"/>
      <c r="F20" s="208"/>
      <c r="G20" s="208"/>
      <c r="H20" s="208"/>
      <c r="I20" s="208"/>
      <c r="J20" s="208"/>
      <c r="K20" s="208"/>
      <c r="L20" s="208"/>
      <c r="M20" s="208"/>
      <c r="N20" s="208"/>
      <c r="O20" s="208"/>
      <c r="P20" s="208"/>
      <c r="Q20" s="208"/>
      <c r="R20" s="208"/>
      <c r="S20" s="209"/>
    </row>
    <row r="21" spans="1:20" ht="13.5" customHeight="1" x14ac:dyDescent="0.3">
      <c r="A21" s="210"/>
      <c r="B21" s="40"/>
      <c r="C21" s="46" t="s">
        <v>361</v>
      </c>
      <c r="D21" s="47"/>
      <c r="E21" s="47"/>
      <c r="F21" s="47"/>
      <c r="G21" s="47"/>
      <c r="H21" s="47"/>
      <c r="I21" s="47"/>
      <c r="J21" s="47"/>
      <c r="K21" s="47"/>
      <c r="L21" s="47"/>
      <c r="M21" s="40"/>
      <c r="N21" s="40"/>
      <c r="O21" s="47"/>
      <c r="P21" s="657" t="s">
        <v>29</v>
      </c>
      <c r="Q21" s="657"/>
      <c r="R21" s="40"/>
      <c r="S21" s="211"/>
    </row>
    <row r="22" spans="1:20" ht="13.5" customHeight="1" x14ac:dyDescent="0.3">
      <c r="A22" s="210"/>
      <c r="B22" s="40"/>
      <c r="C22" s="46"/>
      <c r="D22" s="47"/>
      <c r="E22" s="47"/>
      <c r="F22" s="47"/>
      <c r="G22" s="47"/>
      <c r="H22" s="47"/>
      <c r="I22" s="47"/>
      <c r="J22" s="47"/>
      <c r="K22" s="47"/>
      <c r="L22" s="47"/>
      <c r="M22" s="40"/>
      <c r="N22" s="40"/>
      <c r="O22" s="47"/>
      <c r="P22" s="212"/>
      <c r="Q22" s="212"/>
      <c r="R22" s="40"/>
      <c r="S22" s="211"/>
    </row>
    <row r="23" spans="1:20" x14ac:dyDescent="0.3">
      <c r="A23" s="210"/>
      <c r="B23" s="40"/>
      <c r="C23" s="40"/>
      <c r="D23" s="40"/>
      <c r="E23" s="40"/>
      <c r="F23" s="40"/>
      <c r="G23" s="40"/>
      <c r="H23" s="40"/>
      <c r="I23" s="40"/>
      <c r="J23" s="40"/>
      <c r="K23" s="40"/>
      <c r="L23" s="40"/>
      <c r="M23" s="40"/>
      <c r="N23" s="40"/>
      <c r="O23" s="40"/>
      <c r="P23" s="40"/>
      <c r="Q23" s="40"/>
      <c r="R23" s="40"/>
      <c r="S23" s="213"/>
    </row>
    <row r="24" spans="1:20" ht="16.5" customHeight="1" x14ac:dyDescent="0.3">
      <c r="A24" s="210"/>
      <c r="B24" s="50"/>
      <c r="C24" s="50"/>
      <c r="D24" s="50"/>
      <c r="E24" s="214"/>
      <c r="F24" s="214"/>
      <c r="G24" s="214"/>
      <c r="H24" s="214"/>
      <c r="I24" s="214"/>
      <c r="J24" s="214"/>
      <c r="K24" s="214"/>
      <c r="L24" s="214"/>
      <c r="M24" s="214"/>
      <c r="N24" s="214"/>
      <c r="O24" s="215"/>
      <c r="P24" s="51"/>
      <c r="Q24" s="51"/>
      <c r="R24" s="216"/>
      <c r="S24" s="211"/>
    </row>
    <row r="25" spans="1:20" ht="7.5" customHeight="1" thickBot="1" x14ac:dyDescent="0.35">
      <c r="A25" s="42"/>
      <c r="B25" s="217"/>
      <c r="C25" s="217"/>
      <c r="D25" s="217"/>
      <c r="E25" s="217"/>
      <c r="F25" s="217"/>
      <c r="G25" s="217"/>
      <c r="H25" s="217"/>
      <c r="I25" s="217"/>
      <c r="J25" s="217"/>
      <c r="K25" s="217"/>
      <c r="L25" s="217"/>
      <c r="M25" s="217"/>
      <c r="N25" s="217"/>
      <c r="O25" s="217"/>
      <c r="P25" s="217"/>
      <c r="Q25" s="217"/>
      <c r="R25" s="217"/>
      <c r="S25" s="44"/>
    </row>
    <row r="26" spans="1:20" x14ac:dyDescent="0.3">
      <c r="A26" s="218"/>
      <c r="B26" s="218"/>
      <c r="C26" s="218"/>
      <c r="D26" s="218"/>
      <c r="E26" s="218"/>
      <c r="F26" s="218"/>
      <c r="G26" s="218"/>
      <c r="H26" s="218"/>
      <c r="I26" s="218"/>
      <c r="J26" s="218"/>
      <c r="K26" s="218"/>
      <c r="L26" s="218"/>
      <c r="M26" s="218"/>
      <c r="N26" s="218"/>
      <c r="O26" s="218"/>
      <c r="P26" s="218"/>
      <c r="Q26" s="218"/>
      <c r="R26" s="218"/>
      <c r="S26" s="218"/>
    </row>
    <row r="27" spans="1:20" x14ac:dyDescent="0.3">
      <c r="A27" s="218"/>
      <c r="B27" s="218"/>
      <c r="C27" s="218"/>
      <c r="D27" s="218"/>
      <c r="E27" s="218"/>
      <c r="F27" s="218"/>
      <c r="G27" s="218"/>
      <c r="H27" s="218"/>
      <c r="I27" s="218"/>
      <c r="J27" s="218"/>
      <c r="K27" s="218"/>
      <c r="L27" s="218"/>
      <c r="M27" s="218"/>
      <c r="N27" s="218"/>
      <c r="O27" s="218"/>
      <c r="P27" s="218"/>
      <c r="Q27" s="218"/>
      <c r="R27" s="218"/>
      <c r="S27" s="218"/>
    </row>
    <row r="28" spans="1:20" x14ac:dyDescent="0.3">
      <c r="A28" s="218"/>
      <c r="B28" s="218"/>
      <c r="C28" s="218"/>
      <c r="D28" s="218"/>
      <c r="E28" s="218"/>
      <c r="F28" s="218"/>
      <c r="G28" s="218"/>
      <c r="H28" s="218"/>
      <c r="I28" s="218"/>
      <c r="J28" s="218"/>
      <c r="K28" s="218"/>
      <c r="L28" s="218"/>
      <c r="M28" s="218"/>
      <c r="N28" s="218"/>
      <c r="O28" s="218"/>
      <c r="P28" s="218"/>
      <c r="Q28" s="218"/>
      <c r="R28" s="218"/>
      <c r="S28" s="218"/>
    </row>
    <row r="29" spans="1:20" x14ac:dyDescent="0.3">
      <c r="A29" s="218"/>
      <c r="B29" s="218"/>
      <c r="C29" s="218"/>
      <c r="D29" s="218"/>
      <c r="E29" s="218"/>
      <c r="F29" s="218"/>
      <c r="G29" s="218"/>
      <c r="H29" s="218"/>
      <c r="I29" s="218"/>
      <c r="J29" s="218"/>
      <c r="K29" s="218"/>
      <c r="L29" s="218"/>
      <c r="M29" s="218"/>
      <c r="N29" s="218"/>
      <c r="O29" s="218"/>
      <c r="P29" s="218"/>
      <c r="Q29" s="218"/>
      <c r="R29" s="218"/>
      <c r="S29" s="218"/>
    </row>
    <row r="30" spans="1:20" x14ac:dyDescent="0.3">
      <c r="A30" s="218"/>
      <c r="B30" s="218"/>
      <c r="C30" s="218"/>
      <c r="D30" s="218"/>
      <c r="E30" s="218"/>
      <c r="F30" s="218"/>
      <c r="G30" s="218"/>
      <c r="H30" s="218"/>
      <c r="I30" s="218"/>
      <c r="J30" s="218"/>
      <c r="K30" s="218"/>
      <c r="L30" s="218"/>
      <c r="M30" s="218"/>
      <c r="N30" s="218"/>
      <c r="O30" s="218"/>
      <c r="P30" s="218"/>
      <c r="Q30" s="218"/>
      <c r="R30" s="218"/>
      <c r="S30" s="218"/>
    </row>
    <row r="31" spans="1:20" x14ac:dyDescent="0.3">
      <c r="A31" s="218"/>
      <c r="B31" s="218"/>
      <c r="C31" s="218"/>
      <c r="D31" s="218"/>
      <c r="E31" s="218"/>
      <c r="F31" s="218"/>
      <c r="G31" s="218"/>
      <c r="H31" s="218"/>
      <c r="I31" s="218"/>
      <c r="J31" s="218"/>
      <c r="K31" s="218"/>
      <c r="L31" s="218"/>
      <c r="M31" s="218"/>
      <c r="N31" s="218"/>
      <c r="O31" s="218"/>
      <c r="P31" s="218"/>
      <c r="Q31" s="218"/>
      <c r="R31" s="218"/>
      <c r="S31" s="218"/>
    </row>
    <row r="32" spans="1:20" x14ac:dyDescent="0.3">
      <c r="A32" s="218"/>
      <c r="B32" s="218"/>
      <c r="C32" s="218"/>
      <c r="D32" s="218"/>
      <c r="E32" s="218"/>
      <c r="F32" s="218"/>
      <c r="G32" s="218"/>
      <c r="H32" s="218"/>
      <c r="I32" s="218"/>
      <c r="J32" s="218"/>
      <c r="K32" s="218"/>
      <c r="L32" s="218"/>
      <c r="M32" s="218"/>
      <c r="N32" s="218"/>
      <c r="O32" s="218"/>
      <c r="P32" s="218"/>
      <c r="Q32" s="218"/>
      <c r="R32" s="218"/>
      <c r="S32" s="218"/>
    </row>
  </sheetData>
  <mergeCells count="5">
    <mergeCell ref="P21:Q21"/>
    <mergeCell ref="A6:S19"/>
    <mergeCell ref="A3:S3"/>
    <mergeCell ref="A4:S4"/>
    <mergeCell ref="R1:S1"/>
  </mergeCells>
  <printOptions horizontalCentered="1"/>
  <pageMargins left="0.70866141732283472" right="0.70866141732283472" top="0.74803149606299213" bottom="0.74803149606299213" header="0.31496062992125984" footer="0.31496062992125984"/>
  <pageSetup paperSize="9" scale="67" fitToHeight="0" orientation="landscape" r:id="rId1"/>
  <headerFooter alignWithMargins="0">
    <oddFooter>&amp;CPag. &amp;P di &amp;N</oddFooter>
  </headerFooter>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95"/>
  <sheetViews>
    <sheetView showGridLines="0" zoomScale="60" zoomScaleNormal="60" workbookViewId="0">
      <selection activeCell="AA1" sqref="AA1:AB1"/>
    </sheetView>
  </sheetViews>
  <sheetFormatPr defaultColWidth="8.85546875" defaultRowHeight="16.5" x14ac:dyDescent="0.3"/>
  <cols>
    <col min="1" max="1" width="8.85546875" style="70" customWidth="1"/>
    <col min="2" max="2" width="8.85546875" style="70"/>
    <col min="3" max="3" width="14.7109375" style="223" bestFit="1" customWidth="1"/>
    <col min="4" max="4" width="29.42578125" style="223" bestFit="1" customWidth="1"/>
    <col min="5" max="5" width="15.7109375" style="223" bestFit="1" customWidth="1"/>
    <col min="6" max="6" width="13" style="70" bestFit="1" customWidth="1"/>
    <col min="7" max="7" width="16.28515625" style="223" bestFit="1" customWidth="1"/>
    <col min="8" max="8" width="19.28515625" style="223" bestFit="1" customWidth="1"/>
    <col min="9" max="9" width="17.7109375" style="70" customWidth="1"/>
    <col min="10" max="10" width="9.42578125" style="70" customWidth="1"/>
    <col min="11" max="11" width="15.7109375" style="70" bestFit="1" customWidth="1"/>
    <col min="12" max="12" width="11.7109375" style="70" bestFit="1" customWidth="1"/>
    <col min="13" max="13" width="16.42578125" style="70" bestFit="1" customWidth="1"/>
    <col min="14" max="14" width="11.28515625" style="70" bestFit="1" customWidth="1"/>
    <col min="15" max="15" width="16.42578125" style="70" bestFit="1" customWidth="1"/>
    <col min="16" max="16" width="14" style="70" bestFit="1" customWidth="1"/>
    <col min="17" max="17" width="18.140625" style="70" customWidth="1"/>
    <col min="18" max="18" width="19" style="70" bestFit="1" customWidth="1"/>
    <col min="19" max="19" width="19.42578125" style="70" bestFit="1" customWidth="1"/>
    <col min="20" max="20" width="21.28515625" style="70" bestFit="1" customWidth="1"/>
    <col min="21" max="21" width="24.42578125" style="223" bestFit="1" customWidth="1"/>
    <col min="22" max="22" width="10.85546875" style="223" bestFit="1" customWidth="1"/>
    <col min="23" max="23" width="17.7109375" style="70" customWidth="1"/>
    <col min="24" max="24" width="12.7109375" style="70" bestFit="1" customWidth="1"/>
    <col min="25" max="25" width="12" style="70" bestFit="1" customWidth="1"/>
    <col min="26" max="26" width="14.7109375" style="70" bestFit="1" customWidth="1"/>
    <col min="27" max="27" width="19.140625" style="223" bestFit="1" customWidth="1"/>
    <col min="28" max="28" width="9.42578125" style="70" bestFit="1" customWidth="1"/>
    <col min="29" max="16384" width="8.85546875" style="70"/>
  </cols>
  <sheetData>
    <row r="1" spans="1:28" s="223" customFormat="1" x14ac:dyDescent="0.3">
      <c r="A1" s="719" t="s">
        <v>30</v>
      </c>
      <c r="B1" s="719"/>
      <c r="C1" s="719"/>
      <c r="D1" s="720" t="str">
        <f>g_codice_verbale</f>
        <v>Inserire l'ID della domanda di aiuto di SiSco e la data di inizio delle operazioni di controllo</v>
      </c>
      <c r="E1" s="721"/>
      <c r="F1" s="222"/>
      <c r="G1" s="222"/>
      <c r="H1" s="222"/>
      <c r="I1" s="710" t="s">
        <v>382</v>
      </c>
      <c r="J1" s="710"/>
      <c r="K1" s="710"/>
      <c r="L1" s="710"/>
      <c r="M1" s="710"/>
      <c r="N1" s="710"/>
      <c r="O1" s="710"/>
      <c r="P1" s="710"/>
      <c r="Q1" s="710"/>
      <c r="R1" s="710"/>
      <c r="S1" s="710"/>
      <c r="T1" s="222"/>
      <c r="U1" s="222"/>
      <c r="V1" s="222"/>
      <c r="W1" s="222"/>
      <c r="Y1" s="131"/>
      <c r="AA1" s="709"/>
      <c r="AB1" s="709"/>
    </row>
    <row r="2" spans="1:28" s="223" customFormat="1" x14ac:dyDescent="0.3">
      <c r="A2" s="224"/>
      <c r="B2" s="224"/>
      <c r="C2" s="225"/>
      <c r="D2" s="225"/>
      <c r="E2" s="225"/>
      <c r="F2" s="225"/>
      <c r="G2" s="226"/>
      <c r="H2" s="226"/>
      <c r="I2" s="227"/>
      <c r="J2" s="228"/>
      <c r="K2" s="228"/>
      <c r="L2" s="228"/>
      <c r="M2" s="228"/>
      <c r="N2" s="228"/>
      <c r="O2" s="228"/>
      <c r="P2" s="228"/>
      <c r="Q2" s="229"/>
      <c r="R2" s="228"/>
      <c r="S2" s="228"/>
      <c r="T2" s="230"/>
      <c r="U2" s="230"/>
      <c r="V2" s="231"/>
      <c r="W2" s="230"/>
      <c r="X2" s="130"/>
      <c r="Y2" s="130"/>
      <c r="Z2" s="232"/>
    </row>
    <row r="3" spans="1:28" s="223" customFormat="1" x14ac:dyDescent="0.3">
      <c r="A3" s="233" t="s">
        <v>104</v>
      </c>
      <c r="B3" s="711">
        <f>g_nome_op</f>
        <v>0</v>
      </c>
      <c r="C3" s="712"/>
      <c r="D3" s="712"/>
      <c r="E3" s="712"/>
      <c r="F3" s="712"/>
      <c r="G3" s="712"/>
      <c r="H3" s="712"/>
      <c r="I3" s="713"/>
      <c r="J3" s="168"/>
      <c r="K3" s="228"/>
      <c r="L3" s="228"/>
      <c r="M3" s="168"/>
      <c r="N3" s="168"/>
      <c r="O3" s="234" t="s">
        <v>105</v>
      </c>
      <c r="P3" s="235">
        <f>g_codice_IT_op</f>
        <v>0</v>
      </c>
      <c r="Q3" s="236"/>
      <c r="R3" s="237"/>
      <c r="S3" s="237"/>
      <c r="T3" s="238"/>
      <c r="U3" s="238"/>
      <c r="V3" s="238"/>
      <c r="X3" s="239"/>
      <c r="Y3" s="70"/>
      <c r="Z3" s="70"/>
    </row>
    <row r="4" spans="1:28" s="223" customFormat="1" x14ac:dyDescent="0.3">
      <c r="A4" s="168"/>
      <c r="B4" s="168"/>
      <c r="C4" s="240"/>
      <c r="D4" s="240"/>
      <c r="E4" s="240"/>
      <c r="F4" s="240"/>
      <c r="G4" s="241"/>
      <c r="H4" s="241"/>
      <c r="I4" s="242"/>
      <c r="J4" s="243"/>
      <c r="K4" s="243"/>
      <c r="L4" s="243"/>
      <c r="M4" s="243"/>
      <c r="N4" s="243"/>
      <c r="O4" s="243"/>
      <c r="P4" s="243"/>
      <c r="Q4" s="236"/>
      <c r="R4" s="243"/>
      <c r="S4" s="243"/>
      <c r="T4" s="244"/>
      <c r="U4" s="244"/>
      <c r="V4" s="245"/>
      <c r="W4" s="244"/>
      <c r="X4" s="130"/>
      <c r="Y4" s="130"/>
      <c r="Z4" s="232"/>
    </row>
    <row r="5" spans="1:28" s="223" customFormat="1" x14ac:dyDescent="0.3">
      <c r="A5" s="714" t="s">
        <v>106</v>
      </c>
      <c r="B5" s="714"/>
      <c r="C5" s="715"/>
      <c r="D5" s="716"/>
      <c r="E5" s="717"/>
      <c r="F5" s="718"/>
      <c r="G5" s="246"/>
      <c r="H5" s="246"/>
      <c r="I5" s="247"/>
      <c r="J5" s="131"/>
      <c r="K5" s="248"/>
      <c r="L5" s="248"/>
      <c r="M5" s="248"/>
      <c r="N5" s="248"/>
      <c r="O5" s="249" t="s">
        <v>107</v>
      </c>
      <c r="P5" s="250">
        <f>g_annualita</f>
        <v>0</v>
      </c>
      <c r="Q5" s="236"/>
      <c r="R5" s="251"/>
      <c r="S5" s="251"/>
      <c r="T5" s="252"/>
      <c r="U5" s="252"/>
      <c r="V5" s="253"/>
      <c r="W5" s="252"/>
      <c r="X5" s="130"/>
      <c r="Y5" s="130"/>
      <c r="Z5" s="232"/>
    </row>
    <row r="6" spans="1:28" s="223" customFormat="1" x14ac:dyDescent="0.3">
      <c r="A6" s="251"/>
      <c r="B6" s="251"/>
      <c r="C6" s="240"/>
      <c r="D6" s="240"/>
      <c r="E6" s="240"/>
      <c r="F6" s="240"/>
      <c r="G6" s="241"/>
      <c r="H6" s="241"/>
      <c r="I6" s="242"/>
      <c r="J6" s="254"/>
      <c r="K6" s="254"/>
      <c r="L6" s="254"/>
      <c r="M6" s="254"/>
      <c r="N6" s="254"/>
      <c r="O6" s="255"/>
      <c r="P6" s="243"/>
      <c r="Q6" s="256"/>
      <c r="R6" s="243"/>
      <c r="S6" s="243"/>
      <c r="T6" s="244"/>
      <c r="U6" s="244"/>
      <c r="V6" s="245"/>
      <c r="W6" s="244"/>
      <c r="X6" s="130"/>
      <c r="Y6" s="130"/>
      <c r="Z6" s="232"/>
    </row>
    <row r="7" spans="1:28" s="223" customFormat="1" x14ac:dyDescent="0.3">
      <c r="A7" s="730" t="s">
        <v>121</v>
      </c>
      <c r="B7" s="730"/>
      <c r="C7" s="731"/>
      <c r="D7" s="732"/>
      <c r="E7" s="733"/>
      <c r="F7" s="734"/>
      <c r="G7" s="257"/>
      <c r="H7" s="258"/>
      <c r="I7" s="70"/>
      <c r="J7" s="70"/>
      <c r="K7" s="70"/>
      <c r="L7" s="70"/>
      <c r="M7" s="70"/>
      <c r="N7" s="70"/>
      <c r="O7" s="70"/>
      <c r="P7" s="70"/>
      <c r="Q7" s="70"/>
      <c r="R7" s="259"/>
      <c r="S7" s="259"/>
      <c r="T7" s="260"/>
      <c r="U7" s="260"/>
      <c r="V7" s="261"/>
      <c r="W7" s="244"/>
      <c r="X7" s="130"/>
      <c r="Y7" s="130"/>
      <c r="Z7" s="232"/>
    </row>
    <row r="8" spans="1:28" s="223" customFormat="1" x14ac:dyDescent="0.3">
      <c r="A8" s="168"/>
      <c r="B8" s="168"/>
      <c r="C8" s="262"/>
      <c r="D8" s="263"/>
      <c r="E8" s="263"/>
      <c r="F8" s="240"/>
      <c r="G8" s="241"/>
      <c r="H8" s="241"/>
      <c r="I8" s="242"/>
      <c r="J8" s="243"/>
      <c r="K8" s="243"/>
      <c r="L8" s="243"/>
      <c r="M8" s="243"/>
      <c r="N8" s="243"/>
      <c r="O8" s="243"/>
      <c r="P8" s="243"/>
      <c r="Q8" s="256"/>
      <c r="R8" s="243"/>
      <c r="S8" s="243"/>
      <c r="T8" s="244"/>
      <c r="U8" s="244"/>
      <c r="V8" s="245"/>
      <c r="W8" s="244"/>
      <c r="X8" s="130"/>
      <c r="Y8" s="130"/>
      <c r="Z8" s="262"/>
    </row>
    <row r="9" spans="1:28" x14ac:dyDescent="0.3">
      <c r="A9" s="264" t="s">
        <v>122</v>
      </c>
      <c r="B9" s="264"/>
      <c r="C9" s="265"/>
      <c r="D9" s="265"/>
      <c r="E9" s="265"/>
      <c r="F9" s="264"/>
      <c r="G9" s="265"/>
      <c r="H9" s="265"/>
      <c r="I9" s="264"/>
      <c r="J9" s="264"/>
      <c r="K9" s="264"/>
      <c r="L9" s="264"/>
      <c r="M9" s="264"/>
      <c r="N9" s="264"/>
      <c r="O9" s="264"/>
      <c r="P9" s="264"/>
      <c r="Q9" s="264"/>
    </row>
    <row r="10" spans="1:28" s="121" customFormat="1" ht="49.5" x14ac:dyDescent="0.2">
      <c r="A10" s="266" t="s">
        <v>123</v>
      </c>
      <c r="B10" s="266" t="s">
        <v>124</v>
      </c>
      <c r="C10" s="266" t="s">
        <v>125</v>
      </c>
      <c r="D10" s="266" t="s">
        <v>126</v>
      </c>
      <c r="E10" s="266" t="s">
        <v>108</v>
      </c>
      <c r="F10" s="266" t="s">
        <v>14</v>
      </c>
      <c r="G10" s="266" t="s">
        <v>127</v>
      </c>
      <c r="H10" s="266" t="s">
        <v>109</v>
      </c>
      <c r="I10" s="266" t="s">
        <v>128</v>
      </c>
      <c r="J10" s="266" t="s">
        <v>129</v>
      </c>
      <c r="K10" s="266" t="s">
        <v>130</v>
      </c>
      <c r="L10" s="266" t="s">
        <v>110</v>
      </c>
      <c r="M10" s="266" t="s">
        <v>111</v>
      </c>
      <c r="N10" s="266" t="s">
        <v>112</v>
      </c>
      <c r="O10" s="266" t="s">
        <v>113</v>
      </c>
      <c r="P10" s="266" t="s">
        <v>114</v>
      </c>
      <c r="Q10" s="266" t="s">
        <v>131</v>
      </c>
      <c r="R10" s="266" t="s">
        <v>115</v>
      </c>
      <c r="S10" s="266" t="s">
        <v>116</v>
      </c>
      <c r="T10" s="266" t="s">
        <v>132</v>
      </c>
      <c r="U10" s="266" t="s">
        <v>117</v>
      </c>
      <c r="V10" s="266" t="s">
        <v>133</v>
      </c>
      <c r="W10" s="266" t="s">
        <v>134</v>
      </c>
      <c r="X10" s="266" t="s">
        <v>118</v>
      </c>
      <c r="Y10" s="266" t="s">
        <v>135</v>
      </c>
      <c r="Z10" s="266" t="s">
        <v>119</v>
      </c>
      <c r="AA10" s="266" t="s">
        <v>120</v>
      </c>
      <c r="AB10" s="266" t="s">
        <v>136</v>
      </c>
    </row>
    <row r="11" spans="1:28" x14ac:dyDescent="0.3">
      <c r="A11" s="119"/>
      <c r="B11" s="119"/>
      <c r="C11" s="232"/>
      <c r="D11" s="232"/>
      <c r="E11" s="232"/>
      <c r="F11" s="267"/>
      <c r="G11" s="232"/>
      <c r="H11" s="232"/>
      <c r="I11" s="119"/>
      <c r="J11" s="119"/>
      <c r="K11" s="119"/>
      <c r="L11" s="119"/>
      <c r="M11" s="268"/>
      <c r="N11" s="119"/>
      <c r="O11" s="268"/>
      <c r="P11" s="119"/>
      <c r="Q11" s="119"/>
      <c r="R11" s="268"/>
      <c r="S11" s="268"/>
      <c r="T11" s="119"/>
      <c r="U11" s="268"/>
      <c r="V11" s="268"/>
      <c r="W11" s="268"/>
      <c r="X11" s="232"/>
      <c r="Y11" s="232"/>
      <c r="Z11" s="268"/>
      <c r="AA11" s="268"/>
      <c r="AB11" s="232"/>
    </row>
    <row r="12" spans="1:28" x14ac:dyDescent="0.3">
      <c r="A12" s="119"/>
      <c r="B12" s="119"/>
      <c r="C12" s="232"/>
      <c r="D12" s="232"/>
      <c r="E12" s="232"/>
      <c r="F12" s="267"/>
      <c r="G12" s="232"/>
      <c r="H12" s="232"/>
      <c r="I12" s="119"/>
      <c r="J12" s="119"/>
      <c r="K12" s="119"/>
      <c r="L12" s="119"/>
      <c r="M12" s="268"/>
      <c r="N12" s="119"/>
      <c r="O12" s="268"/>
      <c r="P12" s="119"/>
      <c r="Q12" s="119"/>
      <c r="R12" s="268"/>
      <c r="S12" s="268"/>
      <c r="T12" s="119"/>
      <c r="U12" s="268"/>
      <c r="V12" s="268"/>
      <c r="W12" s="268"/>
      <c r="X12" s="232"/>
      <c r="Y12" s="232"/>
      <c r="Z12" s="268"/>
      <c r="AA12" s="268"/>
      <c r="AB12" s="232"/>
    </row>
    <row r="13" spans="1:28" x14ac:dyDescent="0.3">
      <c r="A13" s="119"/>
      <c r="B13" s="119"/>
      <c r="C13" s="232"/>
      <c r="D13" s="232"/>
      <c r="E13" s="232"/>
      <c r="F13" s="267"/>
      <c r="G13" s="232"/>
      <c r="H13" s="232"/>
      <c r="I13" s="119"/>
      <c r="J13" s="119"/>
      <c r="K13" s="119"/>
      <c r="L13" s="119"/>
      <c r="M13" s="268"/>
      <c r="N13" s="119"/>
      <c r="O13" s="268"/>
      <c r="P13" s="119"/>
      <c r="Q13" s="119"/>
      <c r="R13" s="268"/>
      <c r="S13" s="268"/>
      <c r="T13" s="119"/>
      <c r="U13" s="268"/>
      <c r="V13" s="268"/>
      <c r="W13" s="268"/>
      <c r="X13" s="232"/>
      <c r="Y13" s="232"/>
      <c r="Z13" s="268"/>
      <c r="AA13" s="268"/>
      <c r="AB13" s="232"/>
    </row>
    <row r="14" spans="1:28" x14ac:dyDescent="0.3">
      <c r="A14" s="119"/>
      <c r="B14" s="119"/>
      <c r="C14" s="232"/>
      <c r="D14" s="232"/>
      <c r="E14" s="232"/>
      <c r="F14" s="267"/>
      <c r="G14" s="232"/>
      <c r="H14" s="232"/>
      <c r="I14" s="119"/>
      <c r="J14" s="119"/>
      <c r="K14" s="119"/>
      <c r="L14" s="119"/>
      <c r="M14" s="268"/>
      <c r="N14" s="119"/>
      <c r="O14" s="268"/>
      <c r="P14" s="119"/>
      <c r="Q14" s="119"/>
      <c r="R14" s="268"/>
      <c r="S14" s="268"/>
      <c r="T14" s="119"/>
      <c r="U14" s="268"/>
      <c r="V14" s="268"/>
      <c r="W14" s="268"/>
      <c r="X14" s="232"/>
      <c r="Y14" s="232"/>
      <c r="Z14" s="268"/>
      <c r="AA14" s="268"/>
      <c r="AB14" s="232"/>
    </row>
    <row r="15" spans="1:28" x14ac:dyDescent="0.3">
      <c r="A15" s="119"/>
      <c r="B15" s="119"/>
      <c r="C15" s="232"/>
      <c r="D15" s="232"/>
      <c r="E15" s="232"/>
      <c r="F15" s="267"/>
      <c r="G15" s="232"/>
      <c r="H15" s="232"/>
      <c r="I15" s="119"/>
      <c r="J15" s="119"/>
      <c r="K15" s="119"/>
      <c r="L15" s="119"/>
      <c r="M15" s="268"/>
      <c r="N15" s="119"/>
      <c r="O15" s="268"/>
      <c r="P15" s="119"/>
      <c r="Q15" s="119"/>
      <c r="R15" s="268"/>
      <c r="S15" s="268"/>
      <c r="T15" s="119"/>
      <c r="U15" s="268"/>
      <c r="V15" s="268"/>
      <c r="W15" s="268"/>
      <c r="X15" s="232"/>
      <c r="Y15" s="232"/>
      <c r="Z15" s="268"/>
      <c r="AA15" s="268"/>
      <c r="AB15" s="232"/>
    </row>
    <row r="16" spans="1:28" x14ac:dyDescent="0.3">
      <c r="A16" s="119" t="s">
        <v>137</v>
      </c>
      <c r="B16" s="119"/>
      <c r="C16" s="232"/>
      <c r="D16" s="232"/>
      <c r="E16" s="232"/>
      <c r="F16" s="119"/>
      <c r="G16" s="232"/>
      <c r="H16" s="232"/>
      <c r="I16" s="119"/>
      <c r="J16" s="119"/>
      <c r="K16" s="119"/>
      <c r="L16" s="119"/>
      <c r="M16" s="119"/>
      <c r="N16" s="119"/>
      <c r="O16" s="119"/>
      <c r="P16" s="119"/>
      <c r="Q16" s="119"/>
      <c r="R16" s="119"/>
      <c r="S16" s="269">
        <f>SUBTOTAL(109,OB1_M31[Rendicontato])</f>
        <v>0</v>
      </c>
      <c r="T16" s="119"/>
      <c r="U16" s="269">
        <f>SUBTOTAL(109,OB1_M31[Importo pagamento])</f>
        <v>0</v>
      </c>
      <c r="V16" s="70"/>
      <c r="X16" s="232"/>
      <c r="Y16" s="232"/>
      <c r="Z16" s="269">
        <f>SUBTOTAL(109,OB1_M31[Ammesso])</f>
        <v>0</v>
      </c>
      <c r="AA16" s="269">
        <f>SUBTOTAL(109,OB1_M31[Non ammesso])</f>
        <v>0</v>
      </c>
      <c r="AB16" s="232"/>
    </row>
    <row r="17" spans="1:28" x14ac:dyDescent="0.3">
      <c r="A17" s="119" t="s">
        <v>138</v>
      </c>
      <c r="B17" s="119"/>
      <c r="C17" s="232"/>
      <c r="D17" s="232"/>
      <c r="E17" s="232"/>
      <c r="F17" s="119"/>
      <c r="G17" s="232"/>
      <c r="H17" s="232"/>
      <c r="I17" s="119"/>
      <c r="J17" s="119"/>
      <c r="K17" s="119"/>
      <c r="L17" s="119"/>
      <c r="M17" s="119"/>
      <c r="N17" s="119"/>
      <c r="O17" s="119"/>
      <c r="P17" s="119"/>
      <c r="Q17" s="119"/>
      <c r="R17" s="119"/>
      <c r="S17" s="269"/>
      <c r="T17" s="119"/>
      <c r="U17" s="269"/>
      <c r="V17" s="70"/>
      <c r="X17" s="232"/>
      <c r="Y17" s="232"/>
      <c r="Z17" s="269"/>
      <c r="AA17" s="269"/>
      <c r="AB17" s="232"/>
    </row>
    <row r="18" spans="1:28" x14ac:dyDescent="0.3">
      <c r="A18" s="270" t="s">
        <v>139</v>
      </c>
    </row>
    <row r="19" spans="1:28" ht="49.5" x14ac:dyDescent="0.3">
      <c r="A19" s="266" t="s">
        <v>123</v>
      </c>
      <c r="B19" s="266" t="s">
        <v>124</v>
      </c>
      <c r="C19" s="266" t="s">
        <v>125</v>
      </c>
      <c r="D19" s="266" t="s">
        <v>126</v>
      </c>
      <c r="E19" s="266" t="s">
        <v>108</v>
      </c>
      <c r="F19" s="266" t="s">
        <v>14</v>
      </c>
      <c r="G19" s="266" t="s">
        <v>127</v>
      </c>
      <c r="H19" s="266" t="s">
        <v>109</v>
      </c>
      <c r="I19" s="266" t="s">
        <v>128</v>
      </c>
      <c r="J19" s="266" t="s">
        <v>129</v>
      </c>
      <c r="K19" s="266" t="s">
        <v>130</v>
      </c>
      <c r="L19" s="266" t="s">
        <v>110</v>
      </c>
      <c r="M19" s="266" t="s">
        <v>111</v>
      </c>
      <c r="N19" s="266" t="s">
        <v>112</v>
      </c>
      <c r="O19" s="266" t="s">
        <v>113</v>
      </c>
      <c r="P19" s="266" t="s">
        <v>114</v>
      </c>
      <c r="Q19" s="266" t="s">
        <v>131</v>
      </c>
      <c r="R19" s="266" t="s">
        <v>115</v>
      </c>
      <c r="S19" s="266" t="s">
        <v>116</v>
      </c>
      <c r="T19" s="266" t="s">
        <v>132</v>
      </c>
      <c r="U19" s="266" t="s">
        <v>117</v>
      </c>
      <c r="V19" s="266" t="s">
        <v>133</v>
      </c>
      <c r="W19" s="266" t="s">
        <v>134</v>
      </c>
      <c r="X19" s="266" t="s">
        <v>118</v>
      </c>
      <c r="Y19" s="266" t="s">
        <v>135</v>
      </c>
      <c r="Z19" s="266" t="s">
        <v>119</v>
      </c>
      <c r="AA19" s="266" t="s">
        <v>120</v>
      </c>
      <c r="AB19" s="266" t="s">
        <v>136</v>
      </c>
    </row>
    <row r="20" spans="1:28" x14ac:dyDescent="0.3">
      <c r="A20" s="119"/>
      <c r="B20" s="119"/>
      <c r="C20" s="232"/>
      <c r="D20" s="232"/>
      <c r="E20" s="232"/>
      <c r="F20" s="119"/>
      <c r="G20" s="232"/>
      <c r="H20" s="232"/>
      <c r="I20" s="119"/>
      <c r="J20" s="119"/>
      <c r="K20" s="119"/>
      <c r="L20" s="119"/>
      <c r="M20" s="268"/>
      <c r="N20" s="119"/>
      <c r="O20" s="268"/>
      <c r="P20" s="119"/>
      <c r="Q20" s="268"/>
      <c r="R20" s="268"/>
      <c r="S20" s="268"/>
      <c r="T20" s="119"/>
      <c r="U20" s="268"/>
      <c r="V20" s="232"/>
      <c r="W20" s="232"/>
      <c r="X20" s="268"/>
      <c r="Y20" s="268"/>
      <c r="Z20" s="119"/>
      <c r="AA20" s="119"/>
      <c r="AB20" s="232"/>
    </row>
    <row r="21" spans="1:28" x14ac:dyDescent="0.3">
      <c r="A21" s="119"/>
      <c r="B21" s="119"/>
      <c r="C21" s="232"/>
      <c r="D21" s="232"/>
      <c r="E21" s="232"/>
      <c r="F21" s="119"/>
      <c r="G21" s="232"/>
      <c r="H21" s="232"/>
      <c r="I21" s="119"/>
      <c r="J21" s="119"/>
      <c r="K21" s="119"/>
      <c r="L21" s="119"/>
      <c r="M21" s="268"/>
      <c r="N21" s="119"/>
      <c r="O21" s="268"/>
      <c r="P21" s="119"/>
      <c r="Q21" s="268"/>
      <c r="R21" s="268"/>
      <c r="S21" s="268"/>
      <c r="T21" s="119"/>
      <c r="U21" s="268"/>
      <c r="V21" s="232"/>
      <c r="W21" s="232"/>
      <c r="X21" s="268"/>
      <c r="Y21" s="268"/>
      <c r="Z21" s="119"/>
      <c r="AA21" s="119"/>
      <c r="AB21" s="232"/>
    </row>
    <row r="22" spans="1:28" x14ac:dyDescent="0.3">
      <c r="A22" s="119"/>
      <c r="B22" s="119"/>
      <c r="C22" s="232"/>
      <c r="D22" s="232"/>
      <c r="E22" s="232"/>
      <c r="F22" s="119"/>
      <c r="G22" s="232"/>
      <c r="H22" s="232"/>
      <c r="I22" s="119"/>
      <c r="J22" s="119"/>
      <c r="K22" s="119"/>
      <c r="L22" s="119"/>
      <c r="M22" s="268"/>
      <c r="N22" s="119"/>
      <c r="O22" s="268"/>
      <c r="P22" s="119"/>
      <c r="Q22" s="268"/>
      <c r="R22" s="268"/>
      <c r="S22" s="268"/>
      <c r="T22" s="119"/>
      <c r="U22" s="268"/>
      <c r="V22" s="232"/>
      <c r="W22" s="232"/>
      <c r="X22" s="268"/>
      <c r="Y22" s="268"/>
      <c r="Z22" s="119"/>
      <c r="AA22" s="119"/>
      <c r="AB22" s="232"/>
    </row>
    <row r="23" spans="1:28" x14ac:dyDescent="0.3">
      <c r="A23" s="119"/>
      <c r="B23" s="119"/>
      <c r="C23" s="232"/>
      <c r="D23" s="232"/>
      <c r="E23" s="232"/>
      <c r="F23" s="119"/>
      <c r="G23" s="232"/>
      <c r="H23" s="232"/>
      <c r="I23" s="119"/>
      <c r="J23" s="119"/>
      <c r="K23" s="119"/>
      <c r="L23" s="119"/>
      <c r="M23" s="268"/>
      <c r="N23" s="119"/>
      <c r="O23" s="268"/>
      <c r="P23" s="119"/>
      <c r="Q23" s="268"/>
      <c r="R23" s="268"/>
      <c r="S23" s="268"/>
      <c r="T23" s="119"/>
      <c r="U23" s="268"/>
      <c r="V23" s="232"/>
      <c r="W23" s="232"/>
      <c r="X23" s="268"/>
      <c r="Y23" s="268"/>
      <c r="Z23" s="119"/>
      <c r="AA23" s="119"/>
      <c r="AB23" s="232"/>
    </row>
    <row r="24" spans="1:28" x14ac:dyDescent="0.3">
      <c r="A24" s="119"/>
      <c r="B24" s="119"/>
      <c r="C24" s="232"/>
      <c r="D24" s="232"/>
      <c r="E24" s="232"/>
      <c r="F24" s="119"/>
      <c r="G24" s="232"/>
      <c r="H24" s="232"/>
      <c r="I24" s="119"/>
      <c r="J24" s="119"/>
      <c r="K24" s="119"/>
      <c r="L24" s="119"/>
      <c r="M24" s="268"/>
      <c r="N24" s="119"/>
      <c r="O24" s="268"/>
      <c r="P24" s="119"/>
      <c r="Q24" s="268"/>
      <c r="R24" s="268"/>
      <c r="S24" s="268"/>
      <c r="T24" s="119"/>
      <c r="U24" s="268"/>
      <c r="V24" s="232"/>
      <c r="W24" s="232"/>
      <c r="X24" s="268"/>
      <c r="Y24" s="268"/>
      <c r="Z24" s="119"/>
      <c r="AA24" s="119"/>
      <c r="AB24" s="232"/>
    </row>
    <row r="25" spans="1:28" x14ac:dyDescent="0.3">
      <c r="A25" s="119" t="s">
        <v>140</v>
      </c>
      <c r="B25" s="119"/>
      <c r="C25" s="232"/>
      <c r="D25" s="232"/>
      <c r="E25" s="232"/>
      <c r="F25" s="119"/>
      <c r="G25" s="232"/>
      <c r="H25" s="232"/>
      <c r="I25" s="119"/>
      <c r="J25" s="119"/>
      <c r="K25" s="119"/>
      <c r="L25" s="119"/>
      <c r="M25" s="119"/>
      <c r="N25" s="119"/>
      <c r="O25" s="119"/>
      <c r="P25" s="119"/>
      <c r="Q25" s="119"/>
      <c r="R25" s="119"/>
      <c r="S25" s="269">
        <f>SUBTOTAL(109,OB2_M32[Rendicontato])</f>
        <v>0</v>
      </c>
      <c r="T25" s="119"/>
      <c r="U25" s="269">
        <f>SUBTOTAL(109,OB2_M32[Importo pagamento])</f>
        <v>0</v>
      </c>
      <c r="V25" s="232"/>
      <c r="W25" s="232"/>
      <c r="X25" s="119"/>
      <c r="Y25" s="119"/>
      <c r="Z25" s="269">
        <f>SUBTOTAL(109,OB2_M32[Ammesso])</f>
        <v>0</v>
      </c>
      <c r="AA25" s="269">
        <f>SUBTOTAL(109,OB2_M32[Non ammesso])</f>
        <v>0</v>
      </c>
      <c r="AB25" s="232"/>
    </row>
    <row r="26" spans="1:28" x14ac:dyDescent="0.3">
      <c r="A26" s="119" t="s">
        <v>138</v>
      </c>
      <c r="B26" s="119"/>
      <c r="C26" s="232"/>
      <c r="D26" s="232"/>
      <c r="E26" s="232"/>
      <c r="F26" s="119"/>
      <c r="G26" s="232"/>
      <c r="H26" s="232"/>
      <c r="I26" s="119"/>
      <c r="J26" s="119"/>
      <c r="K26" s="119"/>
      <c r="L26" s="119"/>
      <c r="M26" s="119"/>
      <c r="N26" s="119"/>
      <c r="O26" s="119"/>
      <c r="P26" s="119"/>
      <c r="Q26" s="119"/>
      <c r="R26" s="119"/>
      <c r="S26" s="269"/>
      <c r="T26" s="119"/>
      <c r="U26" s="269"/>
      <c r="V26" s="232"/>
      <c r="W26" s="232"/>
      <c r="X26" s="119"/>
      <c r="Y26" s="119"/>
      <c r="Z26" s="269"/>
      <c r="AA26" s="269"/>
      <c r="AB26" s="232"/>
    </row>
    <row r="27" spans="1:28" x14ac:dyDescent="0.3">
      <c r="A27" s="270" t="s">
        <v>141</v>
      </c>
    </row>
    <row r="28" spans="1:28" ht="49.5" x14ac:dyDescent="0.3">
      <c r="A28" s="266" t="s">
        <v>123</v>
      </c>
      <c r="B28" s="266" t="s">
        <v>124</v>
      </c>
      <c r="C28" s="266" t="s">
        <v>125</v>
      </c>
      <c r="D28" s="266" t="s">
        <v>126</v>
      </c>
      <c r="E28" s="266" t="s">
        <v>108</v>
      </c>
      <c r="F28" s="266" t="s">
        <v>14</v>
      </c>
      <c r="G28" s="266" t="s">
        <v>127</v>
      </c>
      <c r="H28" s="266" t="s">
        <v>109</v>
      </c>
      <c r="I28" s="266" t="s">
        <v>128</v>
      </c>
      <c r="J28" s="266" t="s">
        <v>129</v>
      </c>
      <c r="K28" s="266" t="s">
        <v>130</v>
      </c>
      <c r="L28" s="266" t="s">
        <v>110</v>
      </c>
      <c r="M28" s="266" t="s">
        <v>111</v>
      </c>
      <c r="N28" s="266" t="s">
        <v>112</v>
      </c>
      <c r="O28" s="266" t="s">
        <v>113</v>
      </c>
      <c r="P28" s="266" t="s">
        <v>114</v>
      </c>
      <c r="Q28" s="266" t="s">
        <v>131</v>
      </c>
      <c r="R28" s="266" t="s">
        <v>115</v>
      </c>
      <c r="S28" s="266" t="s">
        <v>116</v>
      </c>
      <c r="T28" s="266" t="s">
        <v>132</v>
      </c>
      <c r="U28" s="266" t="s">
        <v>117</v>
      </c>
      <c r="V28" s="266" t="s">
        <v>133</v>
      </c>
      <c r="W28" s="266" t="s">
        <v>134</v>
      </c>
      <c r="X28" s="266" t="s">
        <v>118</v>
      </c>
      <c r="Y28" s="266" t="s">
        <v>135</v>
      </c>
      <c r="Z28" s="266" t="s">
        <v>119</v>
      </c>
      <c r="AA28" s="266" t="s">
        <v>120</v>
      </c>
      <c r="AB28" s="266" t="s">
        <v>136</v>
      </c>
    </row>
    <row r="29" spans="1:28" x14ac:dyDescent="0.3">
      <c r="A29" s="271"/>
      <c r="B29" s="271"/>
      <c r="C29" s="262"/>
      <c r="D29" s="262"/>
      <c r="E29" s="262"/>
      <c r="F29" s="271"/>
      <c r="G29" s="262"/>
      <c r="H29" s="262"/>
      <c r="I29" s="271"/>
      <c r="J29" s="271"/>
      <c r="K29" s="271"/>
      <c r="L29" s="271"/>
      <c r="M29" s="272"/>
      <c r="N29" s="271"/>
      <c r="O29" s="272"/>
      <c r="P29" s="271"/>
      <c r="Q29" s="272"/>
      <c r="R29" s="272"/>
      <c r="S29" s="272"/>
      <c r="T29" s="271"/>
      <c r="U29" s="272"/>
      <c r="V29" s="262"/>
      <c r="W29" s="262"/>
      <c r="X29" s="272"/>
      <c r="Y29" s="272"/>
      <c r="Z29" s="272"/>
      <c r="AA29" s="272"/>
      <c r="AB29" s="262"/>
    </row>
    <row r="30" spans="1:28" x14ac:dyDescent="0.3">
      <c r="A30" s="271"/>
      <c r="B30" s="271"/>
      <c r="C30" s="262"/>
      <c r="D30" s="262"/>
      <c r="E30" s="262"/>
      <c r="F30" s="271"/>
      <c r="G30" s="262"/>
      <c r="H30" s="262"/>
      <c r="I30" s="271"/>
      <c r="J30" s="271"/>
      <c r="K30" s="271"/>
      <c r="L30" s="271"/>
      <c r="M30" s="272"/>
      <c r="N30" s="271"/>
      <c r="O30" s="272"/>
      <c r="P30" s="271"/>
      <c r="Q30" s="272"/>
      <c r="R30" s="272"/>
      <c r="S30" s="272"/>
      <c r="T30" s="271"/>
      <c r="U30" s="272"/>
      <c r="V30" s="262"/>
      <c r="W30" s="262"/>
      <c r="X30" s="272"/>
      <c r="Y30" s="272"/>
      <c r="Z30" s="272"/>
      <c r="AA30" s="272"/>
      <c r="AB30" s="262"/>
    </row>
    <row r="31" spans="1:28" x14ac:dyDescent="0.3">
      <c r="A31" s="271"/>
      <c r="B31" s="271"/>
      <c r="C31" s="262"/>
      <c r="D31" s="262"/>
      <c r="E31" s="262"/>
      <c r="F31" s="271"/>
      <c r="G31" s="262"/>
      <c r="H31" s="262"/>
      <c r="I31" s="271"/>
      <c r="J31" s="271"/>
      <c r="K31" s="271"/>
      <c r="L31" s="271"/>
      <c r="M31" s="272"/>
      <c r="N31" s="271"/>
      <c r="O31" s="272"/>
      <c r="P31" s="271"/>
      <c r="Q31" s="272"/>
      <c r="R31" s="272"/>
      <c r="S31" s="272"/>
      <c r="T31" s="271"/>
      <c r="U31" s="272"/>
      <c r="V31" s="262"/>
      <c r="W31" s="262"/>
      <c r="X31" s="272"/>
      <c r="Y31" s="272"/>
      <c r="Z31" s="272"/>
      <c r="AA31" s="272"/>
      <c r="AB31" s="262"/>
    </row>
    <row r="32" spans="1:28" x14ac:dyDescent="0.3">
      <c r="A32" s="271"/>
      <c r="B32" s="271"/>
      <c r="C32" s="262"/>
      <c r="D32" s="262"/>
      <c r="E32" s="262"/>
      <c r="F32" s="271"/>
      <c r="G32" s="262"/>
      <c r="H32" s="262"/>
      <c r="I32" s="271"/>
      <c r="J32" s="271"/>
      <c r="K32" s="271"/>
      <c r="L32" s="271"/>
      <c r="M32" s="272"/>
      <c r="N32" s="271"/>
      <c r="O32" s="272"/>
      <c r="P32" s="271"/>
      <c r="Q32" s="272"/>
      <c r="R32" s="272"/>
      <c r="S32" s="272"/>
      <c r="T32" s="271"/>
      <c r="U32" s="272"/>
      <c r="V32" s="262"/>
      <c r="W32" s="262"/>
      <c r="X32" s="272"/>
      <c r="Y32" s="272"/>
      <c r="Z32" s="272"/>
      <c r="AA32" s="272"/>
      <c r="AB32" s="262"/>
    </row>
    <row r="33" spans="1:28" x14ac:dyDescent="0.3">
      <c r="A33" s="271"/>
      <c r="B33" s="271"/>
      <c r="C33" s="262"/>
      <c r="D33" s="262"/>
      <c r="E33" s="262"/>
      <c r="F33" s="271"/>
      <c r="G33" s="262"/>
      <c r="H33" s="262"/>
      <c r="I33" s="271"/>
      <c r="J33" s="271"/>
      <c r="K33" s="271"/>
      <c r="L33" s="271"/>
      <c r="M33" s="272"/>
      <c r="N33" s="271"/>
      <c r="O33" s="272"/>
      <c r="P33" s="271"/>
      <c r="Q33" s="272"/>
      <c r="R33" s="272"/>
      <c r="S33" s="272"/>
      <c r="T33" s="271"/>
      <c r="U33" s="272"/>
      <c r="V33" s="262"/>
      <c r="W33" s="262"/>
      <c r="X33" s="272"/>
      <c r="Y33" s="272"/>
      <c r="Z33" s="272"/>
      <c r="AA33" s="272"/>
      <c r="AB33" s="262"/>
    </row>
    <row r="34" spans="1:28" x14ac:dyDescent="0.3">
      <c r="A34" s="271" t="s">
        <v>142</v>
      </c>
      <c r="B34" s="271"/>
      <c r="C34" s="262"/>
      <c r="D34" s="262"/>
      <c r="E34" s="262"/>
      <c r="F34" s="271"/>
      <c r="G34" s="262"/>
      <c r="H34" s="262"/>
      <c r="I34" s="271"/>
      <c r="J34" s="271"/>
      <c r="K34" s="271"/>
      <c r="L34" s="271"/>
      <c r="M34" s="271"/>
      <c r="N34" s="271"/>
      <c r="O34" s="271"/>
      <c r="P34" s="271"/>
      <c r="Q34" s="271"/>
      <c r="R34" s="271"/>
      <c r="S34" s="273">
        <f>SUBTOTAL(109,OB3_M1[Rendicontato])</f>
        <v>0</v>
      </c>
      <c r="T34" s="271"/>
      <c r="U34" s="273">
        <f>SUBTOTAL(109,OB3_M1[Importo pagamento])</f>
        <v>0</v>
      </c>
      <c r="V34" s="262"/>
      <c r="W34" s="262"/>
      <c r="X34" s="271"/>
      <c r="Y34" s="271"/>
      <c r="Z34" s="273">
        <f>SUBTOTAL(109,OB3_M1[Ammesso])</f>
        <v>0</v>
      </c>
      <c r="AA34" s="273">
        <f>SUBTOTAL(109,OB3_M1[Non ammesso])</f>
        <v>0</v>
      </c>
      <c r="AB34" s="262"/>
    </row>
    <row r="35" spans="1:28" x14ac:dyDescent="0.3">
      <c r="A35" s="271" t="s">
        <v>138</v>
      </c>
      <c r="B35" s="271"/>
      <c r="C35" s="262"/>
      <c r="D35" s="262"/>
      <c r="E35" s="262"/>
      <c r="F35" s="271"/>
      <c r="G35" s="262"/>
      <c r="H35" s="262"/>
      <c r="I35" s="271"/>
      <c r="J35" s="271"/>
      <c r="K35" s="271"/>
      <c r="L35" s="271"/>
      <c r="M35" s="271"/>
      <c r="N35" s="271"/>
      <c r="O35" s="271"/>
      <c r="P35" s="271"/>
      <c r="Q35" s="271"/>
      <c r="R35" s="271"/>
      <c r="S35" s="273"/>
      <c r="T35" s="271"/>
      <c r="U35" s="273"/>
      <c r="V35" s="262"/>
      <c r="W35" s="262"/>
      <c r="X35" s="271"/>
      <c r="Y35" s="271"/>
      <c r="Z35" s="273"/>
      <c r="AA35" s="273"/>
      <c r="AB35" s="262"/>
    </row>
    <row r="36" spans="1:28" x14ac:dyDescent="0.3">
      <c r="A36" s="270" t="s">
        <v>143</v>
      </c>
    </row>
    <row r="37" spans="1:28" ht="49.5" x14ac:dyDescent="0.3">
      <c r="A37" s="266" t="s">
        <v>123</v>
      </c>
      <c r="B37" s="266" t="s">
        <v>124</v>
      </c>
      <c r="C37" s="266" t="s">
        <v>125</v>
      </c>
      <c r="D37" s="266" t="s">
        <v>126</v>
      </c>
      <c r="E37" s="266" t="s">
        <v>108</v>
      </c>
      <c r="F37" s="266" t="s">
        <v>14</v>
      </c>
      <c r="G37" s="266" t="s">
        <v>127</v>
      </c>
      <c r="H37" s="266" t="s">
        <v>109</v>
      </c>
      <c r="I37" s="266" t="s">
        <v>128</v>
      </c>
      <c r="J37" s="266" t="s">
        <v>129</v>
      </c>
      <c r="K37" s="266" t="s">
        <v>130</v>
      </c>
      <c r="L37" s="266" t="s">
        <v>110</v>
      </c>
      <c r="M37" s="266" t="s">
        <v>111</v>
      </c>
      <c r="N37" s="266" t="s">
        <v>112</v>
      </c>
      <c r="O37" s="266" t="s">
        <v>113</v>
      </c>
      <c r="P37" s="266" t="s">
        <v>114</v>
      </c>
      <c r="Q37" s="266" t="s">
        <v>131</v>
      </c>
      <c r="R37" s="266" t="s">
        <v>115</v>
      </c>
      <c r="S37" s="266" t="s">
        <v>116</v>
      </c>
      <c r="T37" s="266" t="s">
        <v>132</v>
      </c>
      <c r="U37" s="266" t="s">
        <v>117</v>
      </c>
      <c r="V37" s="266" t="s">
        <v>133</v>
      </c>
      <c r="W37" s="266" t="s">
        <v>134</v>
      </c>
      <c r="X37" s="266" t="s">
        <v>118</v>
      </c>
      <c r="Y37" s="266" t="s">
        <v>135</v>
      </c>
      <c r="Z37" s="266" t="s">
        <v>119</v>
      </c>
      <c r="AA37" s="266" t="s">
        <v>120</v>
      </c>
      <c r="AB37" s="266" t="s">
        <v>136</v>
      </c>
    </row>
    <row r="38" spans="1:28" x14ac:dyDescent="0.3">
      <c r="A38" s="119"/>
      <c r="B38" s="119"/>
      <c r="C38" s="232"/>
      <c r="D38" s="232"/>
      <c r="E38" s="232"/>
      <c r="F38" s="119"/>
      <c r="G38" s="232"/>
      <c r="H38" s="232"/>
      <c r="I38" s="119"/>
      <c r="J38" s="119"/>
      <c r="K38" s="119"/>
      <c r="L38" s="119"/>
      <c r="M38" s="268"/>
      <c r="N38" s="119"/>
      <c r="O38" s="268"/>
      <c r="P38" s="119"/>
      <c r="Q38" s="268"/>
      <c r="R38" s="268"/>
      <c r="S38" s="268"/>
      <c r="T38" s="119"/>
      <c r="U38" s="268"/>
      <c r="V38" s="232"/>
      <c r="W38" s="232"/>
      <c r="X38" s="268"/>
      <c r="Y38" s="268"/>
      <c r="Z38" s="119"/>
      <c r="AA38" s="119"/>
      <c r="AB38" s="232"/>
    </row>
    <row r="39" spans="1:28" x14ac:dyDescent="0.3">
      <c r="A39" s="119"/>
      <c r="B39" s="119"/>
      <c r="C39" s="232"/>
      <c r="D39" s="232"/>
      <c r="E39" s="232"/>
      <c r="F39" s="119"/>
      <c r="G39" s="232"/>
      <c r="H39" s="232"/>
      <c r="I39" s="119"/>
      <c r="J39" s="119"/>
      <c r="K39" s="119"/>
      <c r="L39" s="119"/>
      <c r="M39" s="268"/>
      <c r="N39" s="119"/>
      <c r="O39" s="268"/>
      <c r="P39" s="119"/>
      <c r="Q39" s="268"/>
      <c r="R39" s="268"/>
      <c r="S39" s="268"/>
      <c r="T39" s="119"/>
      <c r="U39" s="268"/>
      <c r="V39" s="232"/>
      <c r="W39" s="232"/>
      <c r="X39" s="268"/>
      <c r="Y39" s="268"/>
      <c r="Z39" s="119"/>
      <c r="AA39" s="119"/>
      <c r="AB39" s="232"/>
    </row>
    <row r="40" spans="1:28" x14ac:dyDescent="0.3">
      <c r="A40" s="119"/>
      <c r="B40" s="119"/>
      <c r="C40" s="232"/>
      <c r="D40" s="232"/>
      <c r="E40" s="232"/>
      <c r="F40" s="119"/>
      <c r="G40" s="232"/>
      <c r="H40" s="232"/>
      <c r="I40" s="119"/>
      <c r="J40" s="119"/>
      <c r="K40" s="119"/>
      <c r="L40" s="119"/>
      <c r="M40" s="268"/>
      <c r="N40" s="119"/>
      <c r="O40" s="268"/>
      <c r="P40" s="119"/>
      <c r="Q40" s="268"/>
      <c r="R40" s="268"/>
      <c r="S40" s="268"/>
      <c r="T40" s="119"/>
      <c r="U40" s="268"/>
      <c r="V40" s="232"/>
      <c r="W40" s="232"/>
      <c r="X40" s="268"/>
      <c r="Y40" s="268"/>
      <c r="Z40" s="119"/>
      <c r="AA40" s="119"/>
      <c r="AB40" s="232"/>
    </row>
    <row r="41" spans="1:28" x14ac:dyDescent="0.3">
      <c r="A41" s="119"/>
      <c r="B41" s="119"/>
      <c r="C41" s="232"/>
      <c r="D41" s="232"/>
      <c r="E41" s="232"/>
      <c r="F41" s="119"/>
      <c r="G41" s="232"/>
      <c r="H41" s="232"/>
      <c r="I41" s="119"/>
      <c r="J41" s="119"/>
      <c r="K41" s="119"/>
      <c r="L41" s="119"/>
      <c r="M41" s="268"/>
      <c r="N41" s="119"/>
      <c r="O41" s="268"/>
      <c r="P41" s="119"/>
      <c r="Q41" s="268"/>
      <c r="R41" s="268"/>
      <c r="S41" s="268"/>
      <c r="T41" s="119"/>
      <c r="U41" s="268"/>
      <c r="V41" s="232"/>
      <c r="W41" s="232"/>
      <c r="X41" s="268"/>
      <c r="Y41" s="268"/>
      <c r="Z41" s="119"/>
      <c r="AA41" s="119"/>
      <c r="AB41" s="232"/>
    </row>
    <row r="42" spans="1:28" x14ac:dyDescent="0.3">
      <c r="A42" s="119"/>
      <c r="B42" s="119"/>
      <c r="C42" s="232"/>
      <c r="D42" s="232"/>
      <c r="E42" s="232"/>
      <c r="F42" s="119"/>
      <c r="G42" s="232"/>
      <c r="H42" s="232"/>
      <c r="I42" s="119"/>
      <c r="J42" s="119"/>
      <c r="K42" s="119"/>
      <c r="L42" s="119"/>
      <c r="M42" s="268"/>
      <c r="N42" s="119"/>
      <c r="O42" s="268"/>
      <c r="P42" s="119"/>
      <c r="Q42" s="268"/>
      <c r="R42" s="268"/>
      <c r="S42" s="268"/>
      <c r="T42" s="119"/>
      <c r="U42" s="268"/>
      <c r="V42" s="232"/>
      <c r="W42" s="232"/>
      <c r="X42" s="268"/>
      <c r="Y42" s="268"/>
      <c r="Z42" s="119"/>
      <c r="AA42" s="119"/>
      <c r="AB42" s="232"/>
    </row>
    <row r="43" spans="1:28" x14ac:dyDescent="0.3">
      <c r="A43" s="70" t="s">
        <v>144</v>
      </c>
      <c r="S43" s="274">
        <f>SUBTOTAL(109,OB3_M2[Rendicontato])</f>
        <v>0</v>
      </c>
      <c r="U43" s="274">
        <f>SUBTOTAL(109,OB3_M2[Importo pagamento])</f>
        <v>0</v>
      </c>
      <c r="W43" s="223"/>
      <c r="X43" s="274"/>
      <c r="Y43" s="274"/>
      <c r="Z43" s="274">
        <f>SUBTOTAL(109,OB3_M2[Ammesso])</f>
        <v>0</v>
      </c>
      <c r="AA43" s="274">
        <f>SUBTOTAL(109,OB3_M2[Non ammesso])</f>
        <v>0</v>
      </c>
      <c r="AB43" s="223"/>
    </row>
    <row r="44" spans="1:28" x14ac:dyDescent="0.3">
      <c r="A44" s="70" t="s">
        <v>138</v>
      </c>
    </row>
    <row r="45" spans="1:28" x14ac:dyDescent="0.3">
      <c r="A45" s="270" t="s">
        <v>145</v>
      </c>
    </row>
    <row r="46" spans="1:28" ht="49.5" x14ac:dyDescent="0.3">
      <c r="A46" s="266" t="s">
        <v>123</v>
      </c>
      <c r="B46" s="266" t="s">
        <v>124</v>
      </c>
      <c r="C46" s="266" t="s">
        <v>125</v>
      </c>
      <c r="D46" s="266" t="s">
        <v>126</v>
      </c>
      <c r="E46" s="266" t="s">
        <v>108</v>
      </c>
      <c r="F46" s="266" t="s">
        <v>14</v>
      </c>
      <c r="G46" s="266" t="s">
        <v>127</v>
      </c>
      <c r="H46" s="266" t="s">
        <v>109</v>
      </c>
      <c r="I46" s="266" t="s">
        <v>128</v>
      </c>
      <c r="J46" s="266" t="s">
        <v>129</v>
      </c>
      <c r="K46" s="266" t="s">
        <v>130</v>
      </c>
      <c r="L46" s="266" t="s">
        <v>110</v>
      </c>
      <c r="M46" s="266" t="s">
        <v>111</v>
      </c>
      <c r="N46" s="266" t="s">
        <v>112</v>
      </c>
      <c r="O46" s="266" t="s">
        <v>113</v>
      </c>
      <c r="P46" s="266" t="s">
        <v>114</v>
      </c>
      <c r="Q46" s="266" t="s">
        <v>131</v>
      </c>
      <c r="R46" s="266" t="s">
        <v>115</v>
      </c>
      <c r="S46" s="266" t="s">
        <v>116</v>
      </c>
      <c r="T46" s="266" t="s">
        <v>132</v>
      </c>
      <c r="U46" s="266" t="s">
        <v>117</v>
      </c>
      <c r="V46" s="266" t="s">
        <v>133</v>
      </c>
      <c r="W46" s="266" t="s">
        <v>134</v>
      </c>
      <c r="X46" s="266" t="s">
        <v>118</v>
      </c>
      <c r="Y46" s="266" t="s">
        <v>135</v>
      </c>
      <c r="Z46" s="266" t="s">
        <v>119</v>
      </c>
      <c r="AA46" s="266" t="s">
        <v>120</v>
      </c>
      <c r="AB46" s="266" t="s">
        <v>136</v>
      </c>
    </row>
    <row r="47" spans="1:28" x14ac:dyDescent="0.3">
      <c r="A47" s="119"/>
      <c r="B47" s="119"/>
      <c r="C47" s="232"/>
      <c r="D47" s="232"/>
      <c r="E47" s="232"/>
      <c r="F47" s="119"/>
      <c r="G47" s="232"/>
      <c r="H47" s="232"/>
      <c r="I47" s="119"/>
      <c r="J47" s="119"/>
      <c r="K47" s="119"/>
      <c r="L47" s="119" t="s">
        <v>146</v>
      </c>
      <c r="M47" s="268"/>
      <c r="N47" s="119"/>
      <c r="O47" s="268"/>
      <c r="P47" s="119"/>
      <c r="Q47" s="268"/>
      <c r="R47" s="268"/>
      <c r="S47" s="268"/>
      <c r="T47" s="119" t="s">
        <v>147</v>
      </c>
      <c r="U47" s="268"/>
      <c r="V47" s="232"/>
      <c r="W47" s="232"/>
      <c r="X47" s="268"/>
      <c r="Y47" s="268"/>
      <c r="Z47" s="119"/>
      <c r="AA47" s="119"/>
      <c r="AB47" s="232"/>
    </row>
    <row r="48" spans="1:28" x14ac:dyDescent="0.3">
      <c r="A48" s="119"/>
      <c r="B48" s="119"/>
      <c r="C48" s="232"/>
      <c r="D48" s="232"/>
      <c r="E48" s="232"/>
      <c r="F48" s="119"/>
      <c r="G48" s="232"/>
      <c r="H48" s="232"/>
      <c r="I48" s="119"/>
      <c r="J48" s="119"/>
      <c r="K48" s="119"/>
      <c r="L48" s="119"/>
      <c r="M48" s="268"/>
      <c r="N48" s="119"/>
      <c r="O48" s="268"/>
      <c r="P48" s="119"/>
      <c r="Q48" s="268"/>
      <c r="R48" s="268"/>
      <c r="S48" s="268"/>
      <c r="T48" s="119"/>
      <c r="U48" s="268"/>
      <c r="V48" s="232"/>
      <c r="W48" s="232"/>
      <c r="X48" s="268"/>
      <c r="Y48" s="268"/>
      <c r="Z48" s="119"/>
      <c r="AA48" s="119"/>
      <c r="AB48" s="232"/>
    </row>
    <row r="49" spans="1:28" x14ac:dyDescent="0.3">
      <c r="A49" s="119"/>
      <c r="B49" s="119"/>
      <c r="C49" s="232"/>
      <c r="D49" s="232"/>
      <c r="E49" s="232"/>
      <c r="F49" s="119"/>
      <c r="G49" s="232"/>
      <c r="H49" s="232"/>
      <c r="I49" s="119"/>
      <c r="J49" s="119"/>
      <c r="K49" s="119"/>
      <c r="L49" s="119"/>
      <c r="M49" s="268"/>
      <c r="N49" s="119"/>
      <c r="O49" s="268"/>
      <c r="P49" s="119"/>
      <c r="Q49" s="268"/>
      <c r="R49" s="268"/>
      <c r="S49" s="268"/>
      <c r="T49" s="119"/>
      <c r="U49" s="268"/>
      <c r="V49" s="232"/>
      <c r="W49" s="232"/>
      <c r="X49" s="268"/>
      <c r="Y49" s="268"/>
      <c r="Z49" s="119"/>
      <c r="AA49" s="119"/>
      <c r="AB49" s="232"/>
    </row>
    <row r="50" spans="1:28" x14ac:dyDescent="0.3">
      <c r="A50" s="119"/>
      <c r="B50" s="119"/>
      <c r="C50" s="232"/>
      <c r="D50" s="232"/>
      <c r="E50" s="232"/>
      <c r="F50" s="119"/>
      <c r="G50" s="232"/>
      <c r="H50" s="232"/>
      <c r="I50" s="119"/>
      <c r="J50" s="119"/>
      <c r="K50" s="119"/>
      <c r="L50" s="119"/>
      <c r="M50" s="268"/>
      <c r="N50" s="119"/>
      <c r="O50" s="268"/>
      <c r="P50" s="119"/>
      <c r="Q50" s="268"/>
      <c r="R50" s="268"/>
      <c r="S50" s="268"/>
      <c r="T50" s="119"/>
      <c r="U50" s="268"/>
      <c r="V50" s="232"/>
      <c r="W50" s="232"/>
      <c r="X50" s="268"/>
      <c r="Y50" s="268"/>
      <c r="Z50" s="119"/>
      <c r="AA50" s="119"/>
      <c r="AB50" s="232"/>
    </row>
    <row r="51" spans="1:28" x14ac:dyDescent="0.3">
      <c r="A51" s="119"/>
      <c r="B51" s="119"/>
      <c r="C51" s="232"/>
      <c r="D51" s="232"/>
      <c r="E51" s="232"/>
      <c r="F51" s="119"/>
      <c r="G51" s="232"/>
      <c r="H51" s="232"/>
      <c r="I51" s="119"/>
      <c r="J51" s="119"/>
      <c r="K51" s="119"/>
      <c r="L51" s="119"/>
      <c r="M51" s="268"/>
      <c r="N51" s="119"/>
      <c r="O51" s="268"/>
      <c r="P51" s="119"/>
      <c r="Q51" s="268"/>
      <c r="R51" s="268"/>
      <c r="S51" s="268"/>
      <c r="T51" s="119"/>
      <c r="U51" s="268"/>
      <c r="V51" s="232"/>
      <c r="W51" s="232"/>
      <c r="X51" s="268"/>
      <c r="Y51" s="268"/>
      <c r="Z51" s="119"/>
      <c r="AA51" s="119"/>
      <c r="AB51" s="232"/>
    </row>
    <row r="52" spans="1:28" x14ac:dyDescent="0.3">
      <c r="A52" s="70" t="s">
        <v>148</v>
      </c>
      <c r="S52" s="274">
        <f>SUBTOTAL(109,OB4_M6[Rendicontato])</f>
        <v>0</v>
      </c>
      <c r="U52" s="274">
        <f>SUBTOTAL(109,OB4_M6[Importo pagamento])</f>
        <v>0</v>
      </c>
      <c r="W52" s="223"/>
      <c r="X52" s="274"/>
      <c r="Y52" s="274"/>
      <c r="Z52" s="274">
        <f>SUBTOTAL(109,OB4_M6[Ammesso])</f>
        <v>0</v>
      </c>
      <c r="AA52" s="274">
        <f>SUBTOTAL(109,OB4_M6[Non ammesso])</f>
        <v>0</v>
      </c>
      <c r="AB52" s="223"/>
    </row>
    <row r="53" spans="1:28" x14ac:dyDescent="0.3">
      <c r="A53" s="70" t="s">
        <v>138</v>
      </c>
      <c r="S53" s="274"/>
      <c r="U53" s="274"/>
      <c r="W53" s="223"/>
      <c r="X53" s="274"/>
      <c r="Y53" s="274"/>
      <c r="Z53" s="274"/>
      <c r="AA53" s="274"/>
      <c r="AB53" s="223"/>
    </row>
    <row r="54" spans="1:28" x14ac:dyDescent="0.3">
      <c r="A54" s="270" t="s">
        <v>149</v>
      </c>
    </row>
    <row r="55" spans="1:28" ht="42.75" x14ac:dyDescent="0.3">
      <c r="A55" s="266" t="s">
        <v>123</v>
      </c>
      <c r="B55" s="266" t="s">
        <v>124</v>
      </c>
      <c r="C55" s="266" t="s">
        <v>125</v>
      </c>
      <c r="D55" s="266" t="s">
        <v>126</v>
      </c>
      <c r="E55" s="266" t="s">
        <v>108</v>
      </c>
      <c r="F55" s="266" t="s">
        <v>14</v>
      </c>
      <c r="G55" s="266" t="s">
        <v>127</v>
      </c>
      <c r="H55" s="266" t="s">
        <v>109</v>
      </c>
      <c r="I55" s="266" t="s">
        <v>128</v>
      </c>
      <c r="J55" s="266" t="s">
        <v>129</v>
      </c>
      <c r="K55" s="266" t="s">
        <v>130</v>
      </c>
      <c r="L55" s="266" t="s">
        <v>110</v>
      </c>
      <c r="M55" s="266" t="s">
        <v>111</v>
      </c>
      <c r="N55" s="266" t="s">
        <v>112</v>
      </c>
      <c r="O55" s="266" t="s">
        <v>113</v>
      </c>
      <c r="P55" s="266" t="s">
        <v>114</v>
      </c>
      <c r="Q55" s="266" t="s">
        <v>131</v>
      </c>
      <c r="R55" s="266" t="s">
        <v>115</v>
      </c>
      <c r="S55" s="266" t="s">
        <v>116</v>
      </c>
      <c r="T55" s="266" t="s">
        <v>132</v>
      </c>
      <c r="U55" s="266" t="s">
        <v>117</v>
      </c>
      <c r="V55" s="266" t="s">
        <v>133</v>
      </c>
      <c r="W55" s="266" t="s">
        <v>134</v>
      </c>
      <c r="X55" s="266" t="s">
        <v>118</v>
      </c>
      <c r="Y55" s="266" t="s">
        <v>135</v>
      </c>
      <c r="Z55" s="266" t="s">
        <v>119</v>
      </c>
      <c r="AA55" s="266" t="s">
        <v>120</v>
      </c>
      <c r="AB55" s="266" t="s">
        <v>136</v>
      </c>
    </row>
    <row r="56" spans="1:28" x14ac:dyDescent="0.3">
      <c r="A56" s="119"/>
      <c r="B56" s="119"/>
      <c r="C56" s="232"/>
      <c r="D56" s="232"/>
      <c r="E56" s="232"/>
      <c r="F56" s="119"/>
      <c r="G56" s="232"/>
      <c r="H56" s="232"/>
      <c r="I56" s="119"/>
      <c r="J56" s="119"/>
      <c r="K56" s="119"/>
      <c r="L56" s="119"/>
      <c r="M56" s="268"/>
      <c r="N56" s="119"/>
      <c r="O56" s="268"/>
      <c r="P56" s="119"/>
      <c r="Q56" s="268"/>
      <c r="R56" s="268"/>
      <c r="S56" s="268"/>
      <c r="T56" s="119"/>
      <c r="U56" s="268"/>
      <c r="V56" s="232"/>
      <c r="W56" s="232"/>
      <c r="X56" s="268"/>
      <c r="Y56" s="268"/>
      <c r="Z56" s="119"/>
      <c r="AA56" s="119"/>
      <c r="AB56" s="232"/>
    </row>
    <row r="57" spans="1:28" x14ac:dyDescent="0.3">
      <c r="A57" s="119"/>
      <c r="B57" s="119"/>
      <c r="C57" s="232"/>
      <c r="D57" s="232"/>
      <c r="E57" s="232"/>
      <c r="F57" s="119"/>
      <c r="G57" s="232"/>
      <c r="H57" s="232"/>
      <c r="I57" s="119"/>
      <c r="J57" s="119"/>
      <c r="K57" s="119"/>
      <c r="L57" s="119"/>
      <c r="M57" s="268"/>
      <c r="N57" s="119"/>
      <c r="O57" s="268"/>
      <c r="P57" s="119"/>
      <c r="Q57" s="268"/>
      <c r="R57" s="268"/>
      <c r="S57" s="268"/>
      <c r="T57" s="119"/>
      <c r="U57" s="268"/>
      <c r="V57" s="232"/>
      <c r="W57" s="232"/>
      <c r="X57" s="268"/>
      <c r="Y57" s="268"/>
      <c r="Z57" s="119"/>
      <c r="AA57" s="119"/>
      <c r="AB57" s="232"/>
    </row>
    <row r="58" spans="1:28" x14ac:dyDescent="0.3">
      <c r="A58" s="119"/>
      <c r="B58" s="119"/>
      <c r="C58" s="232"/>
      <c r="D58" s="232"/>
      <c r="E58" s="232"/>
      <c r="F58" s="119"/>
      <c r="G58" s="232"/>
      <c r="H58" s="232"/>
      <c r="I58" s="119"/>
      <c r="J58" s="119"/>
      <c r="K58" s="119"/>
      <c r="L58" s="119"/>
      <c r="M58" s="268"/>
      <c r="N58" s="119"/>
      <c r="O58" s="268"/>
      <c r="P58" s="119"/>
      <c r="Q58" s="268"/>
      <c r="R58" s="268"/>
      <c r="S58" s="268"/>
      <c r="T58" s="119"/>
      <c r="U58" s="268"/>
      <c r="V58" s="232"/>
      <c r="W58" s="232"/>
      <c r="X58" s="268"/>
      <c r="Y58" s="268"/>
      <c r="Z58" s="119"/>
      <c r="AA58" s="119"/>
      <c r="AB58" s="232"/>
    </row>
    <row r="59" spans="1:28" x14ac:dyDescent="0.3">
      <c r="A59" s="119"/>
      <c r="B59" s="119"/>
      <c r="C59" s="232"/>
      <c r="D59" s="232"/>
      <c r="E59" s="232"/>
      <c r="F59" s="119"/>
      <c r="G59" s="232"/>
      <c r="H59" s="232"/>
      <c r="I59" s="119"/>
      <c r="J59" s="119"/>
      <c r="K59" s="119"/>
      <c r="L59" s="119"/>
      <c r="M59" s="268"/>
      <c r="N59" s="119"/>
      <c r="O59" s="268"/>
      <c r="P59" s="119"/>
      <c r="Q59" s="268"/>
      <c r="R59" s="268"/>
      <c r="S59" s="268"/>
      <c r="T59" s="119"/>
      <c r="U59" s="268"/>
      <c r="V59" s="232"/>
      <c r="W59" s="232"/>
      <c r="X59" s="268"/>
      <c r="Y59" s="268"/>
      <c r="Z59" s="119"/>
      <c r="AA59" s="119"/>
      <c r="AB59" s="232"/>
    </row>
    <row r="60" spans="1:28" x14ac:dyDescent="0.3">
      <c r="A60" s="119"/>
      <c r="B60" s="119"/>
      <c r="C60" s="232"/>
      <c r="D60" s="232"/>
      <c r="E60" s="232"/>
      <c r="F60" s="119"/>
      <c r="G60" s="232"/>
      <c r="H60" s="232"/>
      <c r="I60" s="119"/>
      <c r="J60" s="119"/>
      <c r="K60" s="119"/>
      <c r="L60" s="119"/>
      <c r="M60" s="268"/>
      <c r="N60" s="119"/>
      <c r="O60" s="268"/>
      <c r="P60" s="119"/>
      <c r="Q60" s="268"/>
      <c r="R60" s="268"/>
      <c r="S60" s="268"/>
      <c r="T60" s="119"/>
      <c r="U60" s="268"/>
      <c r="V60" s="232"/>
      <c r="W60" s="232"/>
      <c r="X60" s="268"/>
      <c r="Y60" s="268"/>
      <c r="Z60" s="119"/>
      <c r="AA60" s="119"/>
      <c r="AB60" s="232"/>
    </row>
    <row r="61" spans="1:28" x14ac:dyDescent="0.3">
      <c r="A61" s="70" t="s">
        <v>150</v>
      </c>
      <c r="S61" s="274">
        <f>SUBTOTAL(109,OB5_M4[Rendicontato])</f>
        <v>0</v>
      </c>
      <c r="U61" s="274">
        <f>SUBTOTAL(109,OB5_M4[Importo pagamento])</f>
        <v>0</v>
      </c>
      <c r="W61" s="223"/>
      <c r="X61" s="274"/>
      <c r="Y61" s="274"/>
      <c r="Z61" s="274">
        <f>SUBTOTAL(109,OB5_M4[Ammesso])</f>
        <v>0</v>
      </c>
      <c r="AA61" s="274">
        <f>SUBTOTAL(109,OB5_M4[Non ammesso])</f>
        <v>0</v>
      </c>
      <c r="AB61" s="223"/>
    </row>
    <row r="62" spans="1:28" x14ac:dyDescent="0.3">
      <c r="A62" s="70" t="s">
        <v>138</v>
      </c>
      <c r="S62" s="274"/>
      <c r="U62" s="274"/>
      <c r="W62" s="223"/>
      <c r="X62" s="274"/>
      <c r="Y62" s="274"/>
      <c r="Z62" s="274"/>
      <c r="AA62" s="274"/>
      <c r="AB62" s="223"/>
    </row>
    <row r="63" spans="1:28" x14ac:dyDescent="0.3">
      <c r="A63" s="270" t="s">
        <v>151</v>
      </c>
    </row>
    <row r="64" spans="1:28" ht="42.75" x14ac:dyDescent="0.3">
      <c r="A64" s="266" t="s">
        <v>123</v>
      </c>
      <c r="B64" s="266" t="s">
        <v>124</v>
      </c>
      <c r="C64" s="266" t="s">
        <v>125</v>
      </c>
      <c r="D64" s="266" t="s">
        <v>126</v>
      </c>
      <c r="E64" s="266" t="s">
        <v>108</v>
      </c>
      <c r="F64" s="266" t="s">
        <v>14</v>
      </c>
      <c r="G64" s="266" t="s">
        <v>127</v>
      </c>
      <c r="H64" s="266" t="s">
        <v>109</v>
      </c>
      <c r="I64" s="266" t="s">
        <v>128</v>
      </c>
      <c r="J64" s="266" t="s">
        <v>129</v>
      </c>
      <c r="K64" s="266" t="s">
        <v>130</v>
      </c>
      <c r="L64" s="266" t="s">
        <v>110</v>
      </c>
      <c r="M64" s="266" t="s">
        <v>111</v>
      </c>
      <c r="N64" s="266" t="s">
        <v>112</v>
      </c>
      <c r="O64" s="266" t="s">
        <v>113</v>
      </c>
      <c r="P64" s="266" t="s">
        <v>114</v>
      </c>
      <c r="Q64" s="266" t="s">
        <v>131</v>
      </c>
      <c r="R64" s="266" t="s">
        <v>115</v>
      </c>
      <c r="S64" s="266" t="s">
        <v>116</v>
      </c>
      <c r="T64" s="266" t="s">
        <v>132</v>
      </c>
      <c r="U64" s="266" t="s">
        <v>117</v>
      </c>
      <c r="V64" s="266" t="s">
        <v>133</v>
      </c>
      <c r="W64" s="266" t="s">
        <v>134</v>
      </c>
      <c r="X64" s="266" t="s">
        <v>118</v>
      </c>
      <c r="Y64" s="266" t="s">
        <v>135</v>
      </c>
      <c r="Z64" s="266" t="s">
        <v>119</v>
      </c>
      <c r="AA64" s="266" t="s">
        <v>120</v>
      </c>
      <c r="AB64" s="266" t="s">
        <v>136</v>
      </c>
    </row>
    <row r="65" spans="1:28" x14ac:dyDescent="0.3">
      <c r="A65" s="119"/>
      <c r="B65" s="119"/>
      <c r="C65" s="232"/>
      <c r="D65" s="232"/>
      <c r="E65" s="232"/>
      <c r="F65" s="119"/>
      <c r="G65" s="232"/>
      <c r="H65" s="232"/>
      <c r="I65" s="119"/>
      <c r="J65" s="119"/>
      <c r="K65" s="119"/>
      <c r="L65" s="119" t="s">
        <v>146</v>
      </c>
      <c r="M65" s="268"/>
      <c r="N65" s="119"/>
      <c r="O65" s="268"/>
      <c r="P65" s="119"/>
      <c r="Q65" s="268"/>
      <c r="R65" s="268"/>
      <c r="S65" s="268"/>
      <c r="T65" s="119" t="s">
        <v>147</v>
      </c>
      <c r="U65" s="268"/>
      <c r="V65" s="232"/>
      <c r="W65" s="232"/>
      <c r="X65" s="268"/>
      <c r="Y65" s="268"/>
      <c r="Z65" s="119"/>
      <c r="AA65" s="119"/>
      <c r="AB65" s="232"/>
    </row>
    <row r="66" spans="1:28" x14ac:dyDescent="0.3">
      <c r="A66" s="119"/>
      <c r="B66" s="119"/>
      <c r="C66" s="232"/>
      <c r="D66" s="232"/>
      <c r="E66" s="232"/>
      <c r="F66" s="119"/>
      <c r="G66" s="232"/>
      <c r="H66" s="232"/>
      <c r="I66" s="119"/>
      <c r="J66" s="119"/>
      <c r="K66" s="119"/>
      <c r="L66" s="119"/>
      <c r="M66" s="268"/>
      <c r="N66" s="119"/>
      <c r="O66" s="268"/>
      <c r="P66" s="119"/>
      <c r="Q66" s="268"/>
      <c r="R66" s="268"/>
      <c r="S66" s="268"/>
      <c r="T66" s="119"/>
      <c r="U66" s="268"/>
      <c r="V66" s="232"/>
      <c r="W66" s="232"/>
      <c r="X66" s="268"/>
      <c r="Y66" s="268"/>
      <c r="Z66" s="119"/>
      <c r="AA66" s="119"/>
      <c r="AB66" s="232"/>
    </row>
    <row r="67" spans="1:28" x14ac:dyDescent="0.3">
      <c r="A67" s="119"/>
      <c r="B67" s="119"/>
      <c r="C67" s="232"/>
      <c r="D67" s="232"/>
      <c r="E67" s="232"/>
      <c r="F67" s="119"/>
      <c r="G67" s="232"/>
      <c r="H67" s="232"/>
      <c r="I67" s="119"/>
      <c r="J67" s="119"/>
      <c r="K67" s="119"/>
      <c r="L67" s="119"/>
      <c r="M67" s="268"/>
      <c r="N67" s="119"/>
      <c r="O67" s="268"/>
      <c r="P67" s="119"/>
      <c r="Q67" s="268"/>
      <c r="R67" s="268"/>
      <c r="S67" s="268"/>
      <c r="T67" s="119"/>
      <c r="U67" s="268"/>
      <c r="V67" s="232"/>
      <c r="W67" s="232"/>
      <c r="X67" s="268"/>
      <c r="Y67" s="268"/>
      <c r="Z67" s="119"/>
      <c r="AA67" s="119"/>
      <c r="AB67" s="232"/>
    </row>
    <row r="68" spans="1:28" x14ac:dyDescent="0.3">
      <c r="A68" s="119"/>
      <c r="B68" s="119"/>
      <c r="C68" s="232"/>
      <c r="D68" s="232"/>
      <c r="E68" s="232"/>
      <c r="F68" s="119"/>
      <c r="G68" s="232"/>
      <c r="H68" s="232"/>
      <c r="I68" s="119"/>
      <c r="J68" s="119"/>
      <c r="K68" s="119"/>
      <c r="L68" s="119"/>
      <c r="M68" s="268"/>
      <c r="N68" s="119"/>
      <c r="O68" s="268"/>
      <c r="P68" s="119"/>
      <c r="Q68" s="268"/>
      <c r="R68" s="268"/>
      <c r="S68" s="268"/>
      <c r="T68" s="119"/>
      <c r="U68" s="268"/>
      <c r="V68" s="232"/>
      <c r="W68" s="232"/>
      <c r="X68" s="268"/>
      <c r="Y68" s="268"/>
      <c r="Z68" s="119"/>
      <c r="AA68" s="119"/>
      <c r="AB68" s="232"/>
    </row>
    <row r="69" spans="1:28" x14ac:dyDescent="0.3">
      <c r="A69" s="119"/>
      <c r="B69" s="119"/>
      <c r="C69" s="232"/>
      <c r="D69" s="232"/>
      <c r="E69" s="232"/>
      <c r="F69" s="119"/>
      <c r="G69" s="232"/>
      <c r="H69" s="232"/>
      <c r="I69" s="119"/>
      <c r="J69" s="119"/>
      <c r="K69" s="119"/>
      <c r="L69" s="119"/>
      <c r="M69" s="268"/>
      <c r="N69" s="119"/>
      <c r="O69" s="268"/>
      <c r="P69" s="119"/>
      <c r="Q69" s="268"/>
      <c r="R69" s="268"/>
      <c r="S69" s="268"/>
      <c r="T69" s="119"/>
      <c r="U69" s="268"/>
      <c r="V69" s="232"/>
      <c r="W69" s="232"/>
      <c r="X69" s="268"/>
      <c r="Y69" s="268"/>
      <c r="Z69" s="119"/>
      <c r="AA69" s="119"/>
      <c r="AB69" s="232"/>
    </row>
    <row r="70" spans="1:28" x14ac:dyDescent="0.3">
      <c r="A70" s="70" t="s">
        <v>152</v>
      </c>
      <c r="S70" s="274">
        <f>SUBTOTAL(109,OB5_M5[Rendicontato])</f>
        <v>0</v>
      </c>
      <c r="U70" s="274">
        <f>SUBTOTAL(109,OB5_M5[Importo pagamento])</f>
        <v>0</v>
      </c>
      <c r="W70" s="223"/>
      <c r="X70" s="274"/>
      <c r="Y70" s="274"/>
      <c r="Z70" s="274">
        <f>SUBTOTAL(109,OB5_M5[Ammesso])</f>
        <v>0</v>
      </c>
      <c r="AA70" s="274">
        <f>SUBTOTAL(109,OB5_M5[Non ammesso])</f>
        <v>0</v>
      </c>
      <c r="AB70" s="223"/>
    </row>
    <row r="71" spans="1:28" x14ac:dyDescent="0.3">
      <c r="A71" s="70" t="s">
        <v>138</v>
      </c>
      <c r="S71" s="274"/>
      <c r="U71" s="274"/>
      <c r="W71" s="223"/>
      <c r="X71" s="274"/>
      <c r="Y71" s="274"/>
      <c r="Z71" s="274"/>
      <c r="AA71" s="274"/>
      <c r="AB71" s="223"/>
    </row>
    <row r="72" spans="1:28" x14ac:dyDescent="0.3">
      <c r="A72" s="270" t="s">
        <v>153</v>
      </c>
    </row>
    <row r="73" spans="1:28" ht="42.75" x14ac:dyDescent="0.3">
      <c r="A73" s="266" t="s">
        <v>123</v>
      </c>
      <c r="B73" s="266" t="s">
        <v>124</v>
      </c>
      <c r="C73" s="266" t="s">
        <v>125</v>
      </c>
      <c r="D73" s="266" t="s">
        <v>126</v>
      </c>
      <c r="E73" s="266" t="s">
        <v>108</v>
      </c>
      <c r="F73" s="266" t="s">
        <v>14</v>
      </c>
      <c r="G73" s="266" t="s">
        <v>127</v>
      </c>
      <c r="H73" s="266" t="s">
        <v>109</v>
      </c>
      <c r="I73" s="266" t="s">
        <v>128</v>
      </c>
      <c r="J73" s="266" t="s">
        <v>129</v>
      </c>
      <c r="K73" s="266" t="s">
        <v>130</v>
      </c>
      <c r="L73" s="266" t="s">
        <v>110</v>
      </c>
      <c r="M73" s="266" t="s">
        <v>111</v>
      </c>
      <c r="N73" s="266" t="s">
        <v>112</v>
      </c>
      <c r="O73" s="266" t="s">
        <v>113</v>
      </c>
      <c r="P73" s="266" t="s">
        <v>114</v>
      </c>
      <c r="Q73" s="266" t="s">
        <v>131</v>
      </c>
      <c r="R73" s="266" t="s">
        <v>115</v>
      </c>
      <c r="S73" s="266" t="s">
        <v>116</v>
      </c>
      <c r="T73" s="266" t="s">
        <v>132</v>
      </c>
      <c r="U73" s="266" t="s">
        <v>117</v>
      </c>
      <c r="V73" s="266" t="s">
        <v>133</v>
      </c>
      <c r="W73" s="266" t="s">
        <v>134</v>
      </c>
      <c r="X73" s="266" t="s">
        <v>118</v>
      </c>
      <c r="Y73" s="266" t="s">
        <v>135</v>
      </c>
      <c r="Z73" s="266" t="s">
        <v>119</v>
      </c>
      <c r="AA73" s="266" t="s">
        <v>120</v>
      </c>
      <c r="AB73" s="266" t="s">
        <v>136</v>
      </c>
    </row>
    <row r="74" spans="1:28" x14ac:dyDescent="0.3">
      <c r="A74" s="271"/>
      <c r="B74" s="271"/>
      <c r="C74" s="262"/>
      <c r="D74" s="262"/>
      <c r="E74" s="262"/>
      <c r="F74" s="271"/>
      <c r="G74" s="262"/>
      <c r="H74" s="262"/>
      <c r="I74" s="271"/>
      <c r="J74" s="271"/>
      <c r="K74" s="271"/>
      <c r="L74" s="271"/>
      <c r="M74" s="272"/>
      <c r="N74" s="271"/>
      <c r="O74" s="272"/>
      <c r="P74" s="271"/>
      <c r="Q74" s="272"/>
      <c r="R74" s="272"/>
      <c r="S74" s="272"/>
      <c r="T74" s="271"/>
      <c r="U74" s="272"/>
      <c r="V74" s="262"/>
      <c r="W74" s="262"/>
      <c r="X74" s="272"/>
      <c r="Y74" s="272"/>
      <c r="Z74" s="272"/>
      <c r="AA74" s="272"/>
      <c r="AB74" s="262"/>
    </row>
    <row r="75" spans="1:28" x14ac:dyDescent="0.3">
      <c r="A75" s="271"/>
      <c r="B75" s="271"/>
      <c r="C75" s="262"/>
      <c r="D75" s="262"/>
      <c r="E75" s="262"/>
      <c r="F75" s="271"/>
      <c r="G75" s="262"/>
      <c r="H75" s="262"/>
      <c r="I75" s="271"/>
      <c r="J75" s="271"/>
      <c r="K75" s="271"/>
      <c r="L75" s="271"/>
      <c r="M75" s="272"/>
      <c r="N75" s="271"/>
      <c r="O75" s="272"/>
      <c r="P75" s="271"/>
      <c r="Q75" s="272"/>
      <c r="R75" s="272"/>
      <c r="S75" s="272"/>
      <c r="T75" s="271"/>
      <c r="U75" s="272"/>
      <c r="V75" s="262"/>
      <c r="W75" s="262"/>
      <c r="X75" s="272"/>
      <c r="Y75" s="272"/>
      <c r="Z75" s="272"/>
      <c r="AA75" s="272"/>
      <c r="AB75" s="262"/>
    </row>
    <row r="76" spans="1:28" x14ac:dyDescent="0.3">
      <c r="A76" s="271"/>
      <c r="B76" s="271"/>
      <c r="C76" s="262"/>
      <c r="D76" s="262"/>
      <c r="E76" s="262"/>
      <c r="F76" s="271"/>
      <c r="G76" s="262"/>
      <c r="H76" s="262"/>
      <c r="I76" s="271"/>
      <c r="J76" s="271"/>
      <c r="K76" s="271"/>
      <c r="L76" s="271"/>
      <c r="M76" s="272"/>
      <c r="N76" s="271"/>
      <c r="O76" s="272"/>
      <c r="P76" s="271"/>
      <c r="Q76" s="272"/>
      <c r="R76" s="272"/>
      <c r="S76" s="272"/>
      <c r="T76" s="271"/>
      <c r="U76" s="272"/>
      <c r="V76" s="262"/>
      <c r="W76" s="262"/>
      <c r="X76" s="272"/>
      <c r="Y76" s="272"/>
      <c r="Z76" s="272"/>
      <c r="AA76" s="272"/>
      <c r="AB76" s="262"/>
    </row>
    <row r="77" spans="1:28" x14ac:dyDescent="0.3">
      <c r="A77" s="271"/>
      <c r="B77" s="271"/>
      <c r="C77" s="262"/>
      <c r="D77" s="262"/>
      <c r="E77" s="262"/>
      <c r="F77" s="271"/>
      <c r="G77" s="262"/>
      <c r="H77" s="262"/>
      <c r="I77" s="271"/>
      <c r="J77" s="271"/>
      <c r="K77" s="271"/>
      <c r="L77" s="271"/>
      <c r="M77" s="272"/>
      <c r="N77" s="271"/>
      <c r="O77" s="272"/>
      <c r="P77" s="271"/>
      <c r="Q77" s="272"/>
      <c r="R77" s="272"/>
      <c r="S77" s="272"/>
      <c r="T77" s="271"/>
      <c r="U77" s="272"/>
      <c r="V77" s="262"/>
      <c r="W77" s="262"/>
      <c r="X77" s="272"/>
      <c r="Y77" s="272"/>
      <c r="Z77" s="272"/>
      <c r="AA77" s="272"/>
      <c r="AB77" s="262"/>
    </row>
    <row r="78" spans="1:28" x14ac:dyDescent="0.3">
      <c r="A78" s="271"/>
      <c r="B78" s="271"/>
      <c r="C78" s="262"/>
      <c r="D78" s="262"/>
      <c r="E78" s="262"/>
      <c r="F78" s="271"/>
      <c r="G78" s="262"/>
      <c r="H78" s="262"/>
      <c r="I78" s="271"/>
      <c r="J78" s="271"/>
      <c r="K78" s="271"/>
      <c r="L78" s="271"/>
      <c r="M78" s="272"/>
      <c r="N78" s="271"/>
      <c r="O78" s="272"/>
      <c r="P78" s="271"/>
      <c r="Q78" s="272"/>
      <c r="R78" s="272"/>
      <c r="S78" s="272"/>
      <c r="T78" s="271"/>
      <c r="U78" s="272"/>
      <c r="V78" s="262"/>
      <c r="W78" s="262"/>
      <c r="X78" s="272"/>
      <c r="Y78" s="272"/>
      <c r="Z78" s="272"/>
      <c r="AA78" s="272"/>
      <c r="AB78" s="262"/>
    </row>
    <row r="79" spans="1:28" x14ac:dyDescent="0.3">
      <c r="A79" s="275" t="s">
        <v>154</v>
      </c>
      <c r="B79" s="275"/>
      <c r="C79" s="276"/>
      <c r="D79" s="276"/>
      <c r="E79" s="276"/>
      <c r="F79" s="275"/>
      <c r="G79" s="276"/>
      <c r="H79" s="276"/>
      <c r="I79" s="275"/>
      <c r="J79" s="275"/>
      <c r="K79" s="275"/>
      <c r="L79" s="275"/>
      <c r="M79" s="275"/>
      <c r="N79" s="275"/>
      <c r="O79" s="275"/>
      <c r="P79" s="275"/>
      <c r="Q79" s="275"/>
      <c r="R79" s="275"/>
      <c r="S79" s="277">
        <f>SUBTOTAL(109,OB6_M7[Rendicontato])</f>
        <v>0</v>
      </c>
      <c r="T79" s="275"/>
      <c r="U79" s="277">
        <f>SUBTOTAL(109,OB6_M7[Importo pagamento])</f>
        <v>0</v>
      </c>
      <c r="V79" s="276"/>
      <c r="W79" s="276"/>
      <c r="X79" s="275"/>
      <c r="Y79" s="275"/>
      <c r="Z79" s="277">
        <f>SUBTOTAL(109,OB6_M7[Ammesso])</f>
        <v>0</v>
      </c>
      <c r="AA79" s="277">
        <f>SUBTOTAL(109,OB6_M7[Non ammesso])</f>
        <v>0</v>
      </c>
      <c r="AB79" s="276"/>
    </row>
    <row r="80" spans="1:28" x14ac:dyDescent="0.3">
      <c r="A80" s="275" t="s">
        <v>138</v>
      </c>
      <c r="B80" s="275"/>
      <c r="C80" s="276"/>
      <c r="D80" s="276"/>
      <c r="E80" s="276"/>
      <c r="F80" s="275"/>
      <c r="G80" s="276"/>
      <c r="H80" s="276"/>
      <c r="I80" s="275"/>
      <c r="J80" s="275"/>
      <c r="K80" s="275"/>
      <c r="L80" s="275"/>
      <c r="M80" s="275"/>
      <c r="N80" s="275"/>
      <c r="O80" s="275"/>
      <c r="P80" s="275"/>
      <c r="Q80" s="275"/>
      <c r="R80" s="275"/>
      <c r="S80" s="277"/>
      <c r="T80" s="275"/>
      <c r="U80" s="277"/>
      <c r="V80" s="276"/>
      <c r="W80" s="276"/>
      <c r="X80" s="275"/>
      <c r="Y80" s="275"/>
      <c r="Z80" s="277"/>
      <c r="AA80" s="277"/>
      <c r="AB80" s="276"/>
    </row>
    <row r="81" spans="1:28" x14ac:dyDescent="0.3">
      <c r="A81" s="275"/>
      <c r="B81" s="275"/>
      <c r="C81" s="276"/>
      <c r="D81" s="276"/>
      <c r="E81" s="276"/>
      <c r="F81" s="275"/>
      <c r="G81" s="276"/>
      <c r="H81" s="276"/>
      <c r="I81" s="275"/>
      <c r="J81" s="275"/>
      <c r="K81" s="275"/>
      <c r="L81" s="275"/>
      <c r="M81" s="275"/>
      <c r="N81" s="275"/>
      <c r="O81" s="275"/>
      <c r="P81" s="275"/>
      <c r="Q81" s="275"/>
      <c r="R81" s="275"/>
      <c r="S81" s="277"/>
      <c r="T81" s="275"/>
      <c r="U81" s="277"/>
      <c r="V81" s="276"/>
      <c r="W81" s="276"/>
      <c r="X81" s="275"/>
      <c r="Y81" s="275"/>
      <c r="Z81" s="277"/>
      <c r="AA81" s="277"/>
      <c r="AB81" s="276"/>
    </row>
    <row r="82" spans="1:28" x14ac:dyDescent="0.3">
      <c r="A82" s="728" t="s">
        <v>155</v>
      </c>
      <c r="B82" s="729"/>
      <c r="C82" s="729"/>
      <c r="D82" s="729"/>
      <c r="E82" s="729"/>
      <c r="F82" s="729"/>
      <c r="G82" s="729"/>
      <c r="H82" s="729"/>
      <c r="I82" s="729"/>
      <c r="J82" s="729"/>
      <c r="K82" s="729"/>
      <c r="L82" s="729"/>
      <c r="M82" s="729"/>
      <c r="N82" s="729"/>
      <c r="O82" s="729"/>
      <c r="P82" s="729"/>
      <c r="Q82" s="729"/>
      <c r="R82" s="278"/>
      <c r="S82" s="279">
        <f>OB1_M31[[#Totals],[Rendicontato]]+OB2_M32[[#Totals],[Rendicontato]]+OB3_M1[[#Totals],[Rendicontato]]+OB3_M2[[#Totals],[Rendicontato]]+OB4_M6[[#Totals],[Rendicontato]]+OB5_M4[[#Totals],[Rendicontato]]+OB5_M5[[#Totals],[Rendicontato]]+OB6_M7[[#Totals],[Rendicontato]]</f>
        <v>0</v>
      </c>
      <c r="T82" s="279"/>
      <c r="U82" s="279"/>
      <c r="V82" s="279"/>
      <c r="W82" s="279"/>
      <c r="X82" s="279"/>
      <c r="Y82" s="279"/>
      <c r="Z82" s="279">
        <f>OB1_M31[[#Totals],[Ammesso]]+OB2_M32[[#Totals],[Ammesso]]+OB3_M1[[#Totals],[Ammesso]]+OB3_M2[[#Totals],[Ammesso]]+OB4_M6[[#Totals],[Ammesso]]+OB5_M4[[#Totals],[Ammesso]]+OB5_M5[[#Totals],[Ammesso]]+OB6_M7[[#Totals],[Ammesso]]</f>
        <v>0</v>
      </c>
      <c r="AA82" s="279">
        <f>OB1_M31[[#Totals],[Non ammesso]]+OB2_M32[[#Totals],[Non ammesso]]+OB3_M1[[#Totals],[Non ammesso]]+OB3_M2[[#Totals],[Non ammesso]]+OB4_M6[[#Totals],[Non ammesso]]+OB5_M4[[#Totals],[Non ammesso]]+OB5_M5[[#Totals],[Non ammesso]]+OB6_M7[[#Totals],[Non ammesso]]</f>
        <v>0</v>
      </c>
      <c r="AB82" s="279"/>
    </row>
    <row r="83" spans="1:28" x14ac:dyDescent="0.3">
      <c r="A83" s="280"/>
      <c r="B83" s="280"/>
      <c r="C83" s="281"/>
      <c r="D83" s="281"/>
      <c r="E83" s="281"/>
      <c r="F83" s="281"/>
      <c r="G83" s="281"/>
      <c r="H83" s="281"/>
      <c r="I83" s="282"/>
      <c r="J83" s="283"/>
      <c r="K83" s="284"/>
      <c r="L83" s="284"/>
      <c r="M83" s="284"/>
      <c r="N83" s="284"/>
      <c r="O83" s="284"/>
      <c r="P83" s="284"/>
      <c r="Q83" s="284"/>
      <c r="R83" s="285"/>
      <c r="S83" s="284"/>
      <c r="T83" s="284"/>
      <c r="U83" s="284"/>
      <c r="V83" s="284"/>
      <c r="W83" s="278"/>
      <c r="X83" s="284"/>
      <c r="Y83" s="286"/>
      <c r="Z83" s="287"/>
      <c r="AB83" s="284"/>
    </row>
    <row r="84" spans="1:28" x14ac:dyDescent="0.3">
      <c r="A84" s="728" t="s">
        <v>156</v>
      </c>
      <c r="B84" s="729"/>
      <c r="C84" s="729"/>
      <c r="D84" s="729"/>
      <c r="E84" s="729"/>
      <c r="F84" s="729"/>
      <c r="G84" s="729"/>
      <c r="H84" s="729"/>
      <c r="I84" s="729"/>
      <c r="J84" s="729"/>
      <c r="K84" s="729"/>
      <c r="L84" s="729"/>
      <c r="M84" s="729"/>
      <c r="N84" s="729"/>
      <c r="O84" s="729"/>
      <c r="P84" s="729"/>
      <c r="Q84" s="729"/>
      <c r="R84" s="278"/>
      <c r="S84" s="279">
        <v>0</v>
      </c>
      <c r="T84" s="279"/>
      <c r="U84" s="279"/>
      <c r="V84" s="279"/>
      <c r="W84" s="279"/>
      <c r="X84" s="279"/>
      <c r="Y84" s="279"/>
      <c r="Z84" s="279">
        <f>S84</f>
        <v>0</v>
      </c>
      <c r="AA84" s="279">
        <f>S84-Z84</f>
        <v>0</v>
      </c>
      <c r="AB84" s="279"/>
    </row>
    <row r="85" spans="1:28" x14ac:dyDescent="0.3">
      <c r="A85" s="288"/>
      <c r="B85" s="289"/>
      <c r="C85" s="290"/>
      <c r="D85" s="290"/>
      <c r="E85" s="290"/>
      <c r="F85" s="290"/>
      <c r="G85" s="290"/>
      <c r="H85" s="290"/>
      <c r="I85" s="291"/>
      <c r="J85" s="291"/>
      <c r="K85" s="291"/>
      <c r="L85" s="291"/>
      <c r="M85" s="291"/>
      <c r="N85" s="291"/>
      <c r="O85" s="291"/>
      <c r="P85" s="291"/>
      <c r="Q85" s="289"/>
      <c r="R85" s="289"/>
      <c r="S85" s="291"/>
      <c r="T85" s="291"/>
      <c r="U85" s="291"/>
      <c r="V85" s="291"/>
      <c r="W85" s="290"/>
      <c r="X85" s="291"/>
      <c r="Y85" s="292"/>
      <c r="Z85" s="293"/>
      <c r="AB85" s="291"/>
    </row>
    <row r="86" spans="1:28" x14ac:dyDescent="0.3">
      <c r="A86" s="728" t="s">
        <v>157</v>
      </c>
      <c r="B86" s="729"/>
      <c r="C86" s="729"/>
      <c r="D86" s="729"/>
      <c r="E86" s="729"/>
      <c r="F86" s="729"/>
      <c r="G86" s="729"/>
      <c r="H86" s="729"/>
      <c r="I86" s="729"/>
      <c r="J86" s="729"/>
      <c r="K86" s="729"/>
      <c r="L86" s="729"/>
      <c r="M86" s="729"/>
      <c r="N86" s="729"/>
      <c r="O86" s="729"/>
      <c r="P86" s="729"/>
      <c r="Q86" s="729"/>
      <c r="R86" s="278"/>
      <c r="S86" s="279">
        <f>SUM(S82+S84)</f>
        <v>0</v>
      </c>
      <c r="T86" s="279"/>
      <c r="U86" s="279"/>
      <c r="V86" s="279"/>
      <c r="W86" s="279"/>
      <c r="X86" s="279"/>
      <c r="Y86" s="279"/>
      <c r="Z86" s="279">
        <f t="shared" ref="Z86:AA86" si="0">SUM(Z82+Z84)</f>
        <v>0</v>
      </c>
      <c r="AA86" s="279">
        <f t="shared" si="0"/>
        <v>0</v>
      </c>
      <c r="AB86" s="279"/>
    </row>
    <row r="87" spans="1:28" x14ac:dyDescent="0.3">
      <c r="A87" s="723" t="s">
        <v>158</v>
      </c>
      <c r="B87" s="723"/>
      <c r="C87" s="723"/>
      <c r="D87" s="723"/>
      <c r="E87" s="723"/>
      <c r="F87" s="723"/>
      <c r="G87" s="723"/>
      <c r="H87" s="723"/>
      <c r="I87" s="723"/>
      <c r="J87" s="723"/>
      <c r="K87" s="723"/>
      <c r="S87" s="274"/>
    </row>
    <row r="88" spans="1:28" x14ac:dyDescent="0.3">
      <c r="A88" s="722" t="s">
        <v>159</v>
      </c>
      <c r="B88" s="722"/>
      <c r="C88" s="722"/>
      <c r="D88" s="722"/>
      <c r="E88" s="722"/>
      <c r="F88" s="722"/>
      <c r="G88" s="722"/>
      <c r="H88" s="722"/>
      <c r="I88" s="722"/>
    </row>
    <row r="89" spans="1:28" x14ac:dyDescent="0.3">
      <c r="A89" s="722" t="s">
        <v>160</v>
      </c>
      <c r="B89" s="722"/>
      <c r="C89" s="722"/>
      <c r="D89" s="722"/>
      <c r="E89" s="722"/>
      <c r="F89" s="722"/>
      <c r="G89" s="722"/>
      <c r="H89" s="722"/>
      <c r="I89" s="722"/>
      <c r="J89" s="131"/>
      <c r="K89" s="131"/>
      <c r="L89" s="131"/>
      <c r="M89" s="724" t="s">
        <v>361</v>
      </c>
      <c r="N89" s="725"/>
      <c r="O89" s="725"/>
      <c r="P89" s="726"/>
      <c r="Q89" s="294"/>
      <c r="R89" s="295"/>
      <c r="S89" s="724" t="s">
        <v>161</v>
      </c>
      <c r="T89" s="725"/>
      <c r="U89" s="725"/>
      <c r="V89" s="725"/>
      <c r="W89" s="725"/>
      <c r="X89" s="727"/>
      <c r="Y89" s="296"/>
      <c r="Z89" s="232"/>
    </row>
    <row r="90" spans="1:28" s="302" customFormat="1" x14ac:dyDescent="0.3">
      <c r="A90" s="722" t="s">
        <v>162</v>
      </c>
      <c r="B90" s="722"/>
      <c r="C90" s="722"/>
      <c r="D90" s="722"/>
      <c r="E90" s="722"/>
      <c r="F90" s="722"/>
      <c r="G90" s="722"/>
      <c r="H90" s="722"/>
      <c r="I90" s="722"/>
      <c r="J90" s="131"/>
      <c r="K90" s="131"/>
      <c r="L90" s="131"/>
      <c r="M90" s="297"/>
      <c r="N90" s="131"/>
      <c r="O90" s="131"/>
      <c r="P90" s="298"/>
      <c r="Q90" s="299"/>
      <c r="R90" s="300"/>
      <c r="S90" s="297"/>
      <c r="T90" s="232"/>
      <c r="U90" s="232"/>
      <c r="V90" s="223"/>
      <c r="W90" s="223"/>
      <c r="X90" s="301"/>
      <c r="Y90" s="296"/>
      <c r="Z90" s="232"/>
      <c r="AA90" s="223"/>
      <c r="AB90" s="70"/>
    </row>
    <row r="91" spans="1:28" x14ac:dyDescent="0.3">
      <c r="A91" s="131"/>
      <c r="B91" s="131"/>
      <c r="C91" s="303"/>
      <c r="D91" s="232"/>
      <c r="E91" s="232"/>
      <c r="F91" s="232"/>
      <c r="G91" s="304"/>
      <c r="H91" s="304"/>
      <c r="I91" s="131"/>
      <c r="J91" s="131"/>
      <c r="K91" s="131"/>
      <c r="L91" s="131"/>
      <c r="M91" s="297"/>
      <c r="N91" s="131"/>
      <c r="O91" s="131"/>
      <c r="P91" s="298"/>
      <c r="Q91" s="299"/>
      <c r="R91" s="300"/>
      <c r="S91" s="297"/>
      <c r="T91" s="232"/>
      <c r="U91" s="232"/>
      <c r="W91" s="223"/>
      <c r="X91" s="301"/>
      <c r="Y91" s="296"/>
      <c r="Z91" s="232"/>
    </row>
    <row r="92" spans="1:28" x14ac:dyDescent="0.3">
      <c r="A92" s="131"/>
      <c r="B92" s="131"/>
      <c r="C92" s="232"/>
      <c r="D92" s="232"/>
      <c r="E92" s="232"/>
      <c r="F92" s="232"/>
      <c r="G92" s="232"/>
      <c r="H92" s="232"/>
      <c r="I92" s="131"/>
      <c r="J92" s="131"/>
      <c r="K92" s="131"/>
      <c r="L92" s="131"/>
      <c r="M92" s="297"/>
      <c r="N92" s="131"/>
      <c r="O92" s="131"/>
      <c r="P92" s="298"/>
      <c r="Q92" s="299"/>
      <c r="R92" s="300"/>
      <c r="S92" s="297"/>
      <c r="T92" s="232"/>
      <c r="U92" s="232"/>
      <c r="W92" s="223"/>
      <c r="X92" s="301"/>
      <c r="Y92" s="296"/>
      <c r="Z92" s="232"/>
    </row>
    <row r="93" spans="1:28" x14ac:dyDescent="0.3">
      <c r="A93" s="131"/>
      <c r="B93" s="131"/>
      <c r="C93" s="232"/>
      <c r="D93" s="232"/>
      <c r="E93" s="232"/>
      <c r="F93" s="232"/>
      <c r="G93" s="232"/>
      <c r="H93" s="232"/>
      <c r="I93" s="131"/>
      <c r="J93" s="131"/>
      <c r="K93" s="131"/>
      <c r="L93" s="131"/>
      <c r="M93" s="305"/>
      <c r="N93" s="306"/>
      <c r="O93" s="306"/>
      <c r="P93" s="307"/>
      <c r="Q93" s="299"/>
      <c r="R93" s="300"/>
      <c r="S93" s="305"/>
      <c r="T93" s="308"/>
      <c r="U93" s="308"/>
      <c r="V93" s="308"/>
      <c r="W93" s="308"/>
      <c r="X93" s="309"/>
      <c r="Y93" s="296"/>
      <c r="Z93" s="232"/>
    </row>
    <row r="94" spans="1:28" x14ac:dyDescent="0.3">
      <c r="C94" s="722"/>
      <c r="D94" s="722"/>
      <c r="E94" s="722"/>
      <c r="F94" s="722"/>
      <c r="G94" s="722"/>
      <c r="H94" s="722"/>
      <c r="I94" s="722"/>
      <c r="J94" s="722"/>
      <c r="K94" s="722"/>
    </row>
    <row r="95" spans="1:28" x14ac:dyDescent="0.3">
      <c r="C95" s="722"/>
      <c r="D95" s="722"/>
      <c r="E95" s="722"/>
      <c r="F95" s="722"/>
      <c r="G95" s="722"/>
      <c r="H95" s="722"/>
      <c r="I95" s="722"/>
      <c r="J95" s="722"/>
      <c r="K95" s="722"/>
    </row>
  </sheetData>
  <mergeCells count="20">
    <mergeCell ref="S89:X89"/>
    <mergeCell ref="A82:Q82"/>
    <mergeCell ref="A84:Q84"/>
    <mergeCell ref="A86:Q86"/>
    <mergeCell ref="A7:C7"/>
    <mergeCell ref="D7:F7"/>
    <mergeCell ref="C94:K94"/>
    <mergeCell ref="C95:K95"/>
    <mergeCell ref="A87:K87"/>
    <mergeCell ref="A89:I89"/>
    <mergeCell ref="M89:P89"/>
    <mergeCell ref="A90:I90"/>
    <mergeCell ref="A88:I88"/>
    <mergeCell ref="I1:S1"/>
    <mergeCell ref="B3:I3"/>
    <mergeCell ref="A5:C5"/>
    <mergeCell ref="D5:F5"/>
    <mergeCell ref="AA1:AB1"/>
    <mergeCell ref="A1:C1"/>
    <mergeCell ref="D1:E1"/>
  </mergeCells>
  <pageMargins left="0.25" right="0.25" top="0.75" bottom="0.75" header="0.3" footer="0.3"/>
  <pageSetup paperSize="9" scale="33" fitToHeight="0" orientation="landscape" r:id="rId1"/>
  <tableParts count="8">
    <tablePart r:id="rId2"/>
    <tablePart r:id="rId3"/>
    <tablePart r:id="rId4"/>
    <tablePart r:id="rId5"/>
    <tablePart r:id="rId6"/>
    <tablePart r:id="rId7"/>
    <tablePart r:id="rId8"/>
    <tablePart r:id="rId9"/>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glio8">
    <pageSetUpPr fitToPage="1"/>
  </sheetPr>
  <dimension ref="A1:IU32"/>
  <sheetViews>
    <sheetView showGridLines="0" zoomScale="75" zoomScaleNormal="75" workbookViewId="0">
      <selection activeCell="S1" sqref="S1"/>
    </sheetView>
  </sheetViews>
  <sheetFormatPr defaultColWidth="8.85546875" defaultRowHeight="16.5" x14ac:dyDescent="0.3"/>
  <cols>
    <col min="1" max="1" width="9" style="72" customWidth="1"/>
    <col min="2" max="2" width="8.85546875" style="72"/>
    <col min="3" max="3" width="23.42578125" style="72" bestFit="1" customWidth="1"/>
    <col min="4" max="11" width="8.85546875" style="72"/>
    <col min="12" max="12" width="31.28515625" style="72" customWidth="1"/>
    <col min="13" max="13" width="8.85546875" style="72"/>
    <col min="14" max="14" width="7.28515625" style="72" customWidth="1"/>
    <col min="15" max="15" width="8.140625" style="72" customWidth="1"/>
    <col min="16" max="18" width="8.85546875" style="72"/>
    <col min="19" max="19" width="23" style="72" customWidth="1"/>
    <col min="20" max="16384" width="8.85546875" style="72"/>
  </cols>
  <sheetData>
    <row r="1" spans="1:255" ht="25.5" customHeight="1" x14ac:dyDescent="0.3">
      <c r="A1" s="68" t="s">
        <v>30</v>
      </c>
      <c r="B1" s="68"/>
      <c r="C1" s="105" t="str">
        <f>g_codice_verbale</f>
        <v>Inserire l'ID della domanda di aiuto di SiSco e la data di inizio delle operazioni di controllo</v>
      </c>
      <c r="D1" s="70"/>
      <c r="E1" s="68"/>
      <c r="F1" s="68"/>
      <c r="G1" s="68"/>
      <c r="H1" s="68"/>
      <c r="I1" s="68"/>
      <c r="J1" s="68"/>
      <c r="K1" s="68"/>
      <c r="L1" s="68"/>
      <c r="M1" s="68"/>
      <c r="N1" s="68"/>
      <c r="O1" s="68"/>
      <c r="P1" s="68"/>
      <c r="Q1" s="68"/>
      <c r="R1" s="68"/>
      <c r="S1" s="157"/>
      <c r="T1" s="68"/>
      <c r="U1" s="68"/>
      <c r="V1" s="68"/>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row>
    <row r="2" spans="1:255" ht="10.35" customHeight="1" x14ac:dyDescent="0.3">
      <c r="A2" s="56"/>
      <c r="B2" s="56"/>
      <c r="C2" s="56"/>
      <c r="D2" s="56"/>
      <c r="E2" s="56"/>
      <c r="F2" s="56"/>
      <c r="G2" s="56"/>
      <c r="H2" s="56"/>
      <c r="I2" s="56"/>
      <c r="J2" s="56"/>
      <c r="K2" s="56"/>
      <c r="L2" s="56"/>
      <c r="M2" s="56"/>
      <c r="N2" s="56"/>
      <c r="O2" s="56"/>
      <c r="P2" s="56"/>
      <c r="Q2" s="56"/>
      <c r="R2" s="56"/>
      <c r="S2" s="56"/>
      <c r="T2" s="56"/>
      <c r="U2" s="73"/>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row>
    <row r="3" spans="1:255" ht="17.25" customHeight="1" x14ac:dyDescent="0.3">
      <c r="A3" s="672" t="s">
        <v>0</v>
      </c>
      <c r="B3" s="672"/>
      <c r="C3" s="672"/>
      <c r="D3" s="672"/>
      <c r="E3" s="672"/>
      <c r="F3" s="672"/>
      <c r="G3" s="672"/>
      <c r="H3" s="672"/>
      <c r="I3" s="672"/>
      <c r="J3" s="672"/>
      <c r="K3" s="672"/>
      <c r="L3" s="672"/>
      <c r="M3" s="672"/>
      <c r="N3" s="672"/>
      <c r="O3" s="672"/>
      <c r="P3" s="672"/>
      <c r="Q3" s="672"/>
      <c r="R3" s="672"/>
      <c r="S3" s="672"/>
      <c r="T3" s="68"/>
      <c r="U3" s="68"/>
      <c r="V3" s="68"/>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row>
    <row r="4" spans="1:255" ht="26.25" customHeight="1" x14ac:dyDescent="0.3">
      <c r="A4" s="735" t="s">
        <v>163</v>
      </c>
      <c r="B4" s="735"/>
      <c r="C4" s="735"/>
      <c r="D4" s="735"/>
      <c r="E4" s="735"/>
      <c r="F4" s="735"/>
      <c r="G4" s="735"/>
      <c r="H4" s="735"/>
      <c r="I4" s="735"/>
      <c r="J4" s="735"/>
      <c r="K4" s="735"/>
      <c r="L4" s="735"/>
      <c r="M4" s="735"/>
      <c r="N4" s="735"/>
      <c r="O4" s="735"/>
      <c r="P4" s="735"/>
      <c r="Q4" s="735"/>
      <c r="R4" s="735"/>
      <c r="S4" s="735"/>
      <c r="T4" s="68"/>
      <c r="U4" s="68"/>
      <c r="V4" s="68"/>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row>
    <row r="5" spans="1:255" ht="4.5" hidden="1" customHeight="1" x14ac:dyDescent="0.3"/>
    <row r="6" spans="1:255" ht="63.6" customHeight="1" x14ac:dyDescent="0.3">
      <c r="A6" s="736" t="s">
        <v>164</v>
      </c>
      <c r="B6" s="736"/>
      <c r="C6" s="736"/>
      <c r="D6" s="736"/>
      <c r="E6" s="736"/>
      <c r="F6" s="736"/>
      <c r="G6" s="736"/>
      <c r="H6" s="736"/>
      <c r="I6" s="736"/>
      <c r="J6" s="736"/>
      <c r="K6" s="736"/>
      <c r="L6" s="736"/>
      <c r="M6" s="736"/>
      <c r="N6" s="736"/>
      <c r="O6" s="736"/>
      <c r="P6" s="736"/>
      <c r="Q6" s="736"/>
      <c r="R6" s="736"/>
      <c r="S6" s="736"/>
    </row>
    <row r="7" spans="1:255" ht="22.5" customHeight="1" x14ac:dyDescent="0.3">
      <c r="A7" s="736"/>
      <c r="B7" s="737"/>
      <c r="C7" s="737"/>
      <c r="D7" s="737"/>
      <c r="E7" s="737"/>
      <c r="F7" s="737"/>
      <c r="G7" s="737"/>
      <c r="H7" s="737"/>
      <c r="I7" s="737"/>
      <c r="J7" s="737"/>
      <c r="K7" s="737"/>
      <c r="L7" s="737"/>
      <c r="M7" s="737"/>
      <c r="N7" s="737"/>
      <c r="O7" s="737"/>
      <c r="P7" s="737"/>
      <c r="Q7" s="737"/>
      <c r="R7" s="737"/>
      <c r="S7" s="737"/>
    </row>
    <row r="8" spans="1:255" ht="34.5" customHeight="1" x14ac:dyDescent="0.3">
      <c r="A8" s="737"/>
      <c r="B8" s="737"/>
      <c r="C8" s="737"/>
      <c r="D8" s="737"/>
      <c r="E8" s="737"/>
      <c r="F8" s="737"/>
      <c r="G8" s="737"/>
      <c r="H8" s="737"/>
      <c r="I8" s="737"/>
      <c r="J8" s="737"/>
      <c r="K8" s="737"/>
      <c r="L8" s="737"/>
      <c r="M8" s="737"/>
      <c r="N8" s="737"/>
      <c r="O8" s="737"/>
      <c r="P8" s="737"/>
      <c r="Q8" s="737"/>
      <c r="R8" s="737"/>
      <c r="S8" s="737"/>
    </row>
    <row r="9" spans="1:255" ht="3.75" customHeight="1" x14ac:dyDescent="0.3">
      <c r="A9" s="737"/>
      <c r="B9" s="737"/>
      <c r="C9" s="737"/>
      <c r="D9" s="737"/>
      <c r="E9" s="737"/>
      <c r="F9" s="737"/>
      <c r="G9" s="737"/>
      <c r="H9" s="737"/>
      <c r="I9" s="737"/>
      <c r="J9" s="737"/>
      <c r="K9" s="737"/>
      <c r="L9" s="737"/>
      <c r="M9" s="737"/>
      <c r="N9" s="737"/>
      <c r="O9" s="737"/>
      <c r="P9" s="737"/>
      <c r="Q9" s="737"/>
      <c r="R9" s="737"/>
      <c r="S9" s="737"/>
    </row>
    <row r="10" spans="1:255" ht="10.5" hidden="1" customHeight="1" x14ac:dyDescent="0.3">
      <c r="A10" s="737"/>
      <c r="B10" s="737"/>
      <c r="C10" s="737"/>
      <c r="D10" s="737"/>
      <c r="E10" s="737"/>
      <c r="F10" s="737"/>
      <c r="G10" s="737"/>
      <c r="H10" s="737"/>
      <c r="I10" s="737"/>
      <c r="J10" s="737"/>
      <c r="K10" s="737"/>
      <c r="L10" s="737"/>
      <c r="M10" s="737"/>
      <c r="N10" s="737"/>
      <c r="O10" s="737"/>
      <c r="P10" s="737"/>
      <c r="Q10" s="737"/>
      <c r="R10" s="737"/>
      <c r="S10" s="737"/>
    </row>
    <row r="11" spans="1:255" ht="25.5" hidden="1" customHeight="1" x14ac:dyDescent="0.3">
      <c r="A11" s="737"/>
      <c r="B11" s="737"/>
      <c r="C11" s="737"/>
      <c r="D11" s="737"/>
      <c r="E11" s="737"/>
      <c r="F11" s="737"/>
      <c r="G11" s="737"/>
      <c r="H11" s="737"/>
      <c r="I11" s="737"/>
      <c r="J11" s="737"/>
      <c r="K11" s="737"/>
      <c r="L11" s="737"/>
      <c r="M11" s="737"/>
      <c r="N11" s="737"/>
      <c r="O11" s="737"/>
      <c r="P11" s="737"/>
      <c r="Q11" s="737"/>
      <c r="R11" s="737"/>
      <c r="S11" s="737"/>
    </row>
    <row r="12" spans="1:255" ht="24" hidden="1" customHeight="1" x14ac:dyDescent="0.3">
      <c r="A12" s="737"/>
      <c r="B12" s="737"/>
      <c r="C12" s="737"/>
      <c r="D12" s="737"/>
      <c r="E12" s="737"/>
      <c r="F12" s="737"/>
      <c r="G12" s="737"/>
      <c r="H12" s="737"/>
      <c r="I12" s="737"/>
      <c r="J12" s="737"/>
      <c r="K12" s="737"/>
      <c r="L12" s="737"/>
      <c r="M12" s="737"/>
      <c r="N12" s="737"/>
      <c r="O12" s="737"/>
      <c r="P12" s="737"/>
      <c r="Q12" s="737"/>
      <c r="R12" s="737"/>
      <c r="S12" s="737"/>
      <c r="T12" s="310"/>
    </row>
    <row r="13" spans="1:255" ht="29.25" customHeight="1" x14ac:dyDescent="0.3">
      <c r="A13" s="311"/>
      <c r="B13" s="311"/>
      <c r="C13" s="311"/>
      <c r="D13" s="311"/>
      <c r="E13" s="311"/>
      <c r="F13" s="311"/>
      <c r="G13" s="311"/>
      <c r="H13" s="311"/>
      <c r="I13" s="311"/>
      <c r="J13" s="311"/>
      <c r="K13" s="311"/>
      <c r="L13" s="311"/>
      <c r="M13" s="311"/>
      <c r="N13" s="311"/>
      <c r="O13" s="311"/>
      <c r="P13" s="311"/>
      <c r="Q13" s="311"/>
      <c r="R13" s="311"/>
      <c r="S13" s="311"/>
    </row>
    <row r="14" spans="1:255" ht="64.5" customHeight="1" x14ac:dyDescent="0.3">
      <c r="A14" s="311"/>
      <c r="B14" s="311"/>
      <c r="C14" s="311"/>
      <c r="D14" s="311"/>
      <c r="E14" s="311"/>
      <c r="F14" s="311"/>
      <c r="G14" s="311"/>
      <c r="H14" s="311"/>
      <c r="I14" s="311"/>
      <c r="J14" s="311"/>
      <c r="K14" s="311"/>
      <c r="L14" s="311"/>
      <c r="M14" s="311"/>
      <c r="N14" s="311"/>
      <c r="O14" s="311"/>
      <c r="P14" s="311"/>
      <c r="Q14" s="311"/>
      <c r="R14" s="311"/>
      <c r="S14" s="311"/>
    </row>
    <row r="15" spans="1:255" ht="16.5" customHeight="1" x14ac:dyDescent="0.3">
      <c r="A15" s="312"/>
      <c r="B15" s="312"/>
      <c r="C15" s="312"/>
      <c r="D15" s="312"/>
      <c r="E15" s="312"/>
      <c r="F15" s="312"/>
      <c r="G15" s="312"/>
      <c r="H15" s="312"/>
      <c r="I15" s="312"/>
      <c r="J15" s="312"/>
      <c r="K15" s="312"/>
      <c r="L15" s="312"/>
      <c r="M15" s="312"/>
      <c r="N15" s="312"/>
      <c r="O15" s="312"/>
      <c r="P15" s="312"/>
      <c r="Q15" s="312"/>
      <c r="R15" s="312"/>
      <c r="S15" s="312"/>
      <c r="T15" s="221"/>
    </row>
    <row r="16" spans="1:255" ht="19.5" customHeight="1" x14ac:dyDescent="0.3">
      <c r="A16" s="312"/>
      <c r="B16" s="312"/>
      <c r="C16" s="312"/>
      <c r="D16" s="312"/>
      <c r="E16" s="312"/>
      <c r="F16" s="312"/>
      <c r="G16" s="312"/>
      <c r="H16" s="312"/>
      <c r="I16" s="312"/>
      <c r="J16" s="312"/>
      <c r="K16" s="312"/>
      <c r="L16" s="312"/>
      <c r="M16" s="312"/>
      <c r="N16" s="312"/>
      <c r="O16" s="312"/>
      <c r="P16" s="312"/>
      <c r="Q16" s="312"/>
      <c r="R16" s="312"/>
      <c r="S16" s="312"/>
      <c r="T16" s="221"/>
    </row>
    <row r="17" spans="1:20" ht="33" customHeight="1" x14ac:dyDescent="0.3">
      <c r="A17" s="312"/>
      <c r="B17" s="312"/>
      <c r="C17" s="312"/>
      <c r="D17" s="312"/>
      <c r="E17" s="312"/>
      <c r="F17" s="312"/>
      <c r="G17" s="312"/>
      <c r="H17" s="312"/>
      <c r="I17" s="312"/>
      <c r="J17" s="312"/>
      <c r="K17" s="312"/>
      <c r="L17" s="312"/>
      <c r="M17" s="312"/>
      <c r="N17" s="312"/>
      <c r="O17" s="312"/>
      <c r="P17" s="312"/>
      <c r="Q17" s="312"/>
      <c r="R17" s="312"/>
      <c r="S17" s="312"/>
      <c r="T17" s="221"/>
    </row>
    <row r="18" spans="1:20" ht="48.75" customHeight="1" x14ac:dyDescent="0.3">
      <c r="A18" s="312"/>
      <c r="B18" s="312"/>
      <c r="C18" s="312"/>
      <c r="D18" s="312"/>
      <c r="E18" s="312"/>
      <c r="F18" s="312"/>
      <c r="G18" s="312"/>
      <c r="H18" s="312"/>
      <c r="I18" s="312"/>
      <c r="J18" s="312"/>
      <c r="K18" s="312"/>
      <c r="L18" s="312"/>
      <c r="M18" s="312"/>
      <c r="N18" s="312"/>
      <c r="O18" s="312"/>
      <c r="P18" s="312"/>
      <c r="Q18" s="312"/>
      <c r="R18" s="312"/>
      <c r="S18" s="312"/>
    </row>
    <row r="19" spans="1:20" ht="20.25" customHeight="1" thickBot="1" x14ac:dyDescent="0.35">
      <c r="A19" s="313"/>
      <c r="B19" s="313"/>
      <c r="C19" s="313"/>
      <c r="D19" s="313"/>
      <c r="E19" s="313"/>
      <c r="F19" s="313"/>
      <c r="G19" s="313"/>
      <c r="H19" s="313"/>
      <c r="I19" s="313"/>
      <c r="J19" s="313"/>
      <c r="K19" s="313"/>
      <c r="L19" s="313"/>
      <c r="M19" s="313"/>
      <c r="N19" s="313"/>
      <c r="O19" s="313"/>
      <c r="P19" s="313"/>
      <c r="Q19" s="313"/>
      <c r="R19" s="313"/>
      <c r="S19" s="313"/>
    </row>
    <row r="20" spans="1:20" ht="3" customHeight="1" x14ac:dyDescent="0.3">
      <c r="A20" s="88"/>
      <c r="B20" s="89"/>
      <c r="C20" s="89"/>
      <c r="D20" s="89"/>
      <c r="E20" s="89"/>
      <c r="F20" s="89"/>
      <c r="G20" s="89"/>
      <c r="H20" s="89"/>
      <c r="I20" s="89"/>
      <c r="J20" s="89"/>
      <c r="K20" s="89"/>
      <c r="L20" s="89"/>
      <c r="M20" s="89"/>
      <c r="N20" s="89"/>
      <c r="O20" s="89"/>
      <c r="P20" s="89"/>
      <c r="Q20" s="89"/>
      <c r="R20" s="89"/>
      <c r="S20" s="90"/>
    </row>
    <row r="21" spans="1:20" ht="13.5" customHeight="1" x14ac:dyDescent="0.3">
      <c r="A21" s="91"/>
      <c r="B21" s="71"/>
      <c r="C21" s="92" t="s">
        <v>28</v>
      </c>
      <c r="D21" s="93"/>
      <c r="E21" s="93"/>
      <c r="F21" s="93"/>
      <c r="G21" s="93"/>
      <c r="H21" s="93"/>
      <c r="I21" s="93"/>
      <c r="J21" s="93"/>
      <c r="K21" s="93"/>
      <c r="L21" s="93"/>
      <c r="M21" s="71"/>
      <c r="N21" s="71"/>
      <c r="O21" s="93"/>
      <c r="P21" s="679" t="s">
        <v>29</v>
      </c>
      <c r="Q21" s="679"/>
      <c r="R21" s="71"/>
      <c r="S21" s="94"/>
    </row>
    <row r="22" spans="1:20" ht="13.5" customHeight="1" x14ac:dyDescent="0.3">
      <c r="A22" s="91"/>
      <c r="B22" s="71"/>
      <c r="C22" s="92"/>
      <c r="D22" s="93"/>
      <c r="E22" s="93"/>
      <c r="F22" s="93"/>
      <c r="G22" s="93"/>
      <c r="H22" s="93"/>
      <c r="I22" s="93"/>
      <c r="J22" s="93"/>
      <c r="K22" s="93"/>
      <c r="L22" s="93"/>
      <c r="M22" s="71"/>
      <c r="N22" s="71"/>
      <c r="O22" s="93"/>
      <c r="P22" s="95"/>
      <c r="Q22" s="95"/>
      <c r="R22" s="71"/>
      <c r="S22" s="94"/>
    </row>
    <row r="23" spans="1:20" x14ac:dyDescent="0.3">
      <c r="A23" s="91"/>
      <c r="B23" s="71"/>
      <c r="C23" s="71"/>
      <c r="D23" s="71"/>
      <c r="E23" s="71"/>
      <c r="F23" s="71"/>
      <c r="G23" s="71"/>
      <c r="H23" s="71"/>
      <c r="I23" s="71"/>
      <c r="J23" s="71"/>
      <c r="K23" s="71"/>
      <c r="L23" s="71"/>
      <c r="M23" s="71"/>
      <c r="N23" s="71"/>
      <c r="O23" s="71"/>
      <c r="P23" s="71"/>
      <c r="Q23" s="71"/>
      <c r="R23" s="71"/>
      <c r="S23" s="96"/>
    </row>
    <row r="24" spans="1:20" ht="16.5" customHeight="1" x14ac:dyDescent="0.3">
      <c r="A24" s="91"/>
      <c r="B24" s="97"/>
      <c r="C24" s="97"/>
      <c r="D24" s="97"/>
      <c r="E24" s="98"/>
      <c r="F24" s="98"/>
      <c r="G24" s="98"/>
      <c r="H24" s="98"/>
      <c r="I24" s="98"/>
      <c r="J24" s="98"/>
      <c r="K24" s="98"/>
      <c r="L24" s="98"/>
      <c r="M24" s="98"/>
      <c r="N24" s="98"/>
      <c r="O24" s="110"/>
      <c r="P24" s="100"/>
      <c r="Q24" s="100"/>
      <c r="R24" s="101"/>
      <c r="S24" s="94"/>
    </row>
    <row r="25" spans="1:20" ht="7.5" customHeight="1" thickBot="1" x14ac:dyDescent="0.35">
      <c r="A25" s="102"/>
      <c r="B25" s="103"/>
      <c r="C25" s="103"/>
      <c r="D25" s="103"/>
      <c r="E25" s="103"/>
      <c r="F25" s="103"/>
      <c r="G25" s="103"/>
      <c r="H25" s="103"/>
      <c r="I25" s="103"/>
      <c r="J25" s="103"/>
      <c r="K25" s="103"/>
      <c r="L25" s="103"/>
      <c r="M25" s="103"/>
      <c r="N25" s="103"/>
      <c r="O25" s="103"/>
      <c r="P25" s="103"/>
      <c r="Q25" s="103"/>
      <c r="R25" s="103"/>
      <c r="S25" s="104"/>
    </row>
    <row r="26" spans="1:20" x14ac:dyDescent="0.3">
      <c r="A26" s="87"/>
      <c r="B26" s="87"/>
      <c r="C26" s="87"/>
      <c r="D26" s="87"/>
      <c r="E26" s="87"/>
      <c r="F26" s="87"/>
      <c r="G26" s="87"/>
      <c r="H26" s="87"/>
      <c r="I26" s="87"/>
      <c r="J26" s="87"/>
      <c r="K26" s="87"/>
      <c r="L26" s="87"/>
      <c r="M26" s="87"/>
      <c r="N26" s="87"/>
      <c r="O26" s="87"/>
      <c r="P26" s="87"/>
      <c r="Q26" s="87"/>
      <c r="R26" s="87"/>
      <c r="S26" s="87"/>
    </row>
    <row r="27" spans="1:20" x14ac:dyDescent="0.3">
      <c r="A27" s="87"/>
      <c r="B27" s="87"/>
      <c r="C27" s="87"/>
      <c r="D27" s="87"/>
      <c r="E27" s="87"/>
      <c r="F27" s="87"/>
      <c r="G27" s="87"/>
      <c r="H27" s="87"/>
      <c r="I27" s="87"/>
      <c r="J27" s="87"/>
      <c r="K27" s="87"/>
      <c r="L27" s="87"/>
      <c r="M27" s="87"/>
      <c r="N27" s="87"/>
      <c r="O27" s="87"/>
      <c r="P27" s="87"/>
      <c r="Q27" s="87"/>
      <c r="R27" s="87"/>
      <c r="S27" s="87"/>
    </row>
    <row r="28" spans="1:20" x14ac:dyDescent="0.3">
      <c r="A28" s="87"/>
      <c r="B28" s="87"/>
      <c r="C28" s="87"/>
      <c r="D28" s="87"/>
      <c r="E28" s="87"/>
      <c r="F28" s="87"/>
      <c r="G28" s="87"/>
      <c r="H28" s="87"/>
      <c r="I28" s="87"/>
      <c r="J28" s="87"/>
      <c r="K28" s="87"/>
      <c r="L28" s="87"/>
      <c r="M28" s="87"/>
      <c r="N28" s="87"/>
      <c r="O28" s="87"/>
      <c r="P28" s="87"/>
      <c r="Q28" s="87"/>
      <c r="R28" s="87"/>
      <c r="S28" s="87"/>
    </row>
    <row r="29" spans="1:20" x14ac:dyDescent="0.3">
      <c r="A29" s="87"/>
      <c r="B29" s="87"/>
      <c r="C29" s="87"/>
      <c r="D29" s="87"/>
      <c r="E29" s="87"/>
      <c r="F29" s="87"/>
      <c r="G29" s="87"/>
      <c r="H29" s="87"/>
      <c r="I29" s="87"/>
      <c r="J29" s="87"/>
      <c r="K29" s="87"/>
      <c r="L29" s="87"/>
      <c r="M29" s="87"/>
      <c r="N29" s="87"/>
      <c r="O29" s="87"/>
      <c r="P29" s="87"/>
      <c r="Q29" s="87"/>
      <c r="R29" s="87"/>
      <c r="S29" s="87"/>
    </row>
    <row r="30" spans="1:20" x14ac:dyDescent="0.3">
      <c r="A30" s="87"/>
      <c r="B30" s="87"/>
      <c r="C30" s="87"/>
      <c r="D30" s="87"/>
      <c r="E30" s="87"/>
      <c r="F30" s="87"/>
      <c r="G30" s="87"/>
      <c r="H30" s="87"/>
      <c r="I30" s="87"/>
      <c r="J30" s="87"/>
      <c r="K30" s="87"/>
      <c r="L30" s="87"/>
      <c r="M30" s="87"/>
      <c r="N30" s="87"/>
      <c r="O30" s="87"/>
      <c r="P30" s="87"/>
      <c r="Q30" s="87"/>
      <c r="R30" s="87"/>
      <c r="S30" s="87"/>
    </row>
    <row r="31" spans="1:20" x14ac:dyDescent="0.3">
      <c r="A31" s="87"/>
      <c r="B31" s="87"/>
      <c r="C31" s="87"/>
      <c r="D31" s="87"/>
      <c r="E31" s="87"/>
      <c r="F31" s="87"/>
      <c r="G31" s="87"/>
      <c r="H31" s="87"/>
      <c r="I31" s="87"/>
      <c r="J31" s="87"/>
      <c r="K31" s="87"/>
      <c r="L31" s="87"/>
      <c r="M31" s="87"/>
      <c r="N31" s="87"/>
      <c r="O31" s="87"/>
      <c r="P31" s="87"/>
      <c r="Q31" s="87"/>
      <c r="R31" s="87"/>
      <c r="S31" s="87"/>
    </row>
    <row r="32" spans="1:20" x14ac:dyDescent="0.3">
      <c r="A32" s="87"/>
      <c r="B32" s="87"/>
      <c r="C32" s="87"/>
      <c r="D32" s="87"/>
      <c r="E32" s="87"/>
      <c r="F32" s="87"/>
      <c r="G32" s="87"/>
      <c r="H32" s="87"/>
      <c r="I32" s="87"/>
      <c r="J32" s="87"/>
      <c r="K32" s="87"/>
      <c r="L32" s="87"/>
      <c r="M32" s="87"/>
      <c r="N32" s="87"/>
      <c r="O32" s="87"/>
      <c r="P32" s="87"/>
      <c r="Q32" s="87"/>
      <c r="R32" s="87"/>
      <c r="S32" s="87"/>
    </row>
  </sheetData>
  <mergeCells count="5">
    <mergeCell ref="P21:Q21"/>
    <mergeCell ref="A3:S3"/>
    <mergeCell ref="A4:S4"/>
    <mergeCell ref="A6:S6"/>
    <mergeCell ref="A7:S12"/>
  </mergeCells>
  <phoneticPr fontId="2" type="noConversion"/>
  <printOptions horizontalCentered="1"/>
  <pageMargins left="0.70866141732283472" right="0.70866141732283472" top="0.74803149606299213" bottom="0.74803149606299213" header="0.31496062992125984" footer="0.31496062992125984"/>
  <pageSetup paperSize="9" scale="65" fitToHeight="0" orientation="landscape" r:id="rId1"/>
  <headerFooter alignWithMargins="0">
    <oddFooter>&amp;CPag. &amp;P di &amp;N</oddFooter>
  </headerFooter>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U116"/>
  <sheetViews>
    <sheetView showGridLines="0" zoomScaleNormal="100" workbookViewId="0">
      <selection activeCell="T1" sqref="T1:U1"/>
    </sheetView>
  </sheetViews>
  <sheetFormatPr defaultColWidth="8.85546875" defaultRowHeight="16.5" x14ac:dyDescent="0.3"/>
  <cols>
    <col min="1" max="1" width="6" style="70" customWidth="1"/>
    <col min="2" max="2" width="12.42578125" style="70" customWidth="1"/>
    <col min="3" max="3" width="10.85546875" style="70" customWidth="1"/>
    <col min="4" max="4" width="11.7109375" style="70" customWidth="1"/>
    <col min="5" max="5" width="13.140625" style="70" customWidth="1"/>
    <col min="6" max="8" width="8.85546875" style="70"/>
    <col min="9" max="9" width="13.28515625" style="70" customWidth="1"/>
    <col min="10" max="10" width="14.140625" style="70" customWidth="1"/>
    <col min="11" max="11" width="15.7109375" style="70" customWidth="1"/>
    <col min="12" max="12" width="11.7109375" style="70" customWidth="1"/>
    <col min="13" max="13" width="12.28515625" style="70" customWidth="1"/>
    <col min="14" max="16384" width="8.85546875" style="70"/>
  </cols>
  <sheetData>
    <row r="1" spans="1:21" s="319" customFormat="1" ht="17.25" customHeight="1" x14ac:dyDescent="0.2">
      <c r="A1" s="68" t="s">
        <v>30</v>
      </c>
      <c r="B1" s="68"/>
      <c r="C1" s="739" t="str">
        <f>g_codice_verbale</f>
        <v>Inserire l'ID della domanda di aiuto di SiSco e la data di inizio delle operazioni di controllo</v>
      </c>
      <c r="D1" s="740"/>
      <c r="E1" s="318"/>
      <c r="F1" s="318"/>
      <c r="G1" s="318"/>
      <c r="H1" s="318"/>
      <c r="I1" s="318"/>
      <c r="J1" s="318"/>
      <c r="K1" s="318"/>
      <c r="L1" s="318"/>
      <c r="M1" s="318"/>
      <c r="N1" s="318"/>
      <c r="O1" s="318"/>
      <c r="P1" s="318"/>
      <c r="Q1" s="318"/>
      <c r="R1" s="318"/>
      <c r="S1" s="318"/>
      <c r="T1" s="709"/>
      <c r="U1" s="709"/>
    </row>
    <row r="2" spans="1:21" s="319" customFormat="1" ht="9" customHeight="1" x14ac:dyDescent="0.2">
      <c r="A2" s="314"/>
      <c r="B2" s="314"/>
      <c r="C2" s="314"/>
      <c r="D2" s="314"/>
      <c r="E2" s="314"/>
      <c r="F2" s="314"/>
      <c r="G2" s="314"/>
      <c r="H2" s="314"/>
      <c r="I2" s="314"/>
      <c r="J2" s="314"/>
      <c r="K2" s="314"/>
      <c r="L2" s="314"/>
      <c r="M2" s="314"/>
      <c r="N2" s="314"/>
      <c r="O2" s="314"/>
      <c r="P2" s="314"/>
      <c r="Q2" s="314"/>
      <c r="R2" s="314"/>
      <c r="S2" s="314"/>
      <c r="T2" s="314"/>
    </row>
    <row r="3" spans="1:21" s="319" customFormat="1" ht="17.25" customHeight="1" x14ac:dyDescent="0.2">
      <c r="A3" s="744" t="s">
        <v>165</v>
      </c>
      <c r="B3" s="744"/>
      <c r="C3" s="744"/>
      <c r="D3" s="744"/>
      <c r="E3" s="744"/>
      <c r="F3" s="744"/>
      <c r="G3" s="744"/>
      <c r="H3" s="744"/>
      <c r="I3" s="744"/>
      <c r="J3" s="744"/>
      <c r="K3" s="744"/>
      <c r="L3" s="744"/>
      <c r="M3" s="744"/>
      <c r="N3" s="744"/>
      <c r="O3" s="744"/>
      <c r="P3" s="744"/>
      <c r="Q3" s="744"/>
      <c r="R3" s="744"/>
      <c r="S3" s="744"/>
      <c r="T3" s="744"/>
      <c r="U3" s="744"/>
    </row>
    <row r="4" spans="1:21" s="319" customFormat="1" x14ac:dyDescent="0.2">
      <c r="A4" s="320"/>
      <c r="B4" s="320"/>
      <c r="C4" s="317"/>
      <c r="D4" s="317"/>
      <c r="E4" s="317"/>
      <c r="F4" s="317"/>
      <c r="G4" s="321"/>
      <c r="H4" s="322"/>
      <c r="I4" s="323"/>
      <c r="J4" s="323"/>
      <c r="K4" s="323"/>
      <c r="L4" s="323"/>
      <c r="M4" s="323"/>
      <c r="N4" s="323"/>
      <c r="O4" s="323"/>
      <c r="P4" s="323"/>
      <c r="Q4" s="323"/>
      <c r="R4" s="323"/>
      <c r="S4" s="323"/>
    </row>
    <row r="5" spans="1:21" s="319" customFormat="1" ht="24.75" customHeight="1" x14ac:dyDescent="0.2">
      <c r="A5" s="315" t="s">
        <v>104</v>
      </c>
      <c r="B5" s="745">
        <f>g_nome_op</f>
        <v>0</v>
      </c>
      <c r="C5" s="745"/>
      <c r="D5" s="745"/>
      <c r="E5" s="745"/>
      <c r="F5" s="745"/>
      <c r="G5" s="745"/>
      <c r="H5" s="745"/>
      <c r="I5" s="317"/>
      <c r="J5" s="323"/>
      <c r="K5" s="323"/>
      <c r="L5" s="317"/>
      <c r="M5" s="317"/>
      <c r="N5" s="324" t="s">
        <v>105</v>
      </c>
      <c r="O5" s="325">
        <f>g_codice_IT_op</f>
        <v>0</v>
      </c>
      <c r="P5" s="316"/>
      <c r="Q5" s="316"/>
      <c r="R5" s="316"/>
      <c r="S5" s="316"/>
    </row>
    <row r="6" spans="1:21" s="319" customFormat="1" x14ac:dyDescent="0.2">
      <c r="A6" s="317"/>
      <c r="B6" s="317"/>
      <c r="C6" s="320"/>
      <c r="D6" s="320"/>
      <c r="E6" s="320"/>
      <c r="F6" s="320"/>
      <c r="G6" s="326"/>
      <c r="H6" s="327"/>
      <c r="I6" s="328"/>
      <c r="J6" s="328"/>
      <c r="K6" s="328"/>
      <c r="L6" s="328"/>
      <c r="M6" s="328"/>
      <c r="N6" s="328"/>
      <c r="O6" s="328"/>
      <c r="P6" s="316"/>
      <c r="Q6" s="328"/>
      <c r="R6" s="328"/>
      <c r="S6" s="328"/>
    </row>
    <row r="7" spans="1:21" s="319" customFormat="1" x14ac:dyDescent="0.2">
      <c r="A7" s="746" t="s">
        <v>106</v>
      </c>
      <c r="B7" s="746"/>
      <c r="C7" s="746"/>
      <c r="D7" s="747"/>
      <c r="E7" s="748"/>
      <c r="F7" s="749"/>
      <c r="G7" s="320"/>
      <c r="H7" s="317"/>
      <c r="J7" s="320"/>
      <c r="K7" s="320"/>
      <c r="L7" s="320"/>
      <c r="M7" s="320"/>
      <c r="N7" s="316" t="s">
        <v>107</v>
      </c>
      <c r="O7" s="324">
        <f>g_annualita</f>
        <v>0</v>
      </c>
      <c r="P7" s="316"/>
      <c r="Q7" s="320"/>
      <c r="R7" s="320"/>
      <c r="S7" s="320"/>
    </row>
    <row r="8" spans="1:21" s="319" customFormat="1" x14ac:dyDescent="0.2">
      <c r="A8" s="320"/>
      <c r="B8" s="320"/>
      <c r="C8" s="320"/>
      <c r="D8" s="320"/>
      <c r="E8" s="320"/>
      <c r="F8" s="320"/>
      <c r="G8" s="326"/>
      <c r="H8" s="327"/>
      <c r="I8" s="328"/>
      <c r="J8" s="328"/>
      <c r="K8" s="328"/>
      <c r="L8" s="328"/>
      <c r="M8" s="328"/>
      <c r="N8" s="329"/>
      <c r="O8" s="328"/>
      <c r="P8" s="328"/>
      <c r="Q8" s="328"/>
      <c r="R8" s="328"/>
      <c r="S8" s="328"/>
    </row>
    <row r="9" spans="1:21" s="319" customFormat="1" x14ac:dyDescent="0.2">
      <c r="A9" s="750" t="s">
        <v>121</v>
      </c>
      <c r="B9" s="750"/>
      <c r="C9" s="746"/>
      <c r="D9" s="751"/>
      <c r="E9" s="752"/>
      <c r="F9" s="330"/>
      <c r="G9" s="331"/>
      <c r="H9" s="320"/>
      <c r="I9" s="320"/>
      <c r="J9" s="753"/>
      <c r="K9" s="753"/>
      <c r="L9" s="753"/>
      <c r="M9" s="753"/>
      <c r="N9" s="316"/>
      <c r="O9" s="753"/>
      <c r="P9" s="753"/>
      <c r="Q9" s="332"/>
      <c r="R9" s="332"/>
      <c r="S9" s="328"/>
    </row>
    <row r="10" spans="1:21" s="319" customFormat="1" ht="17.25" thickBot="1" x14ac:dyDescent="0.25">
      <c r="A10" s="317"/>
      <c r="B10" s="317"/>
      <c r="C10" s="317"/>
      <c r="D10" s="317"/>
      <c r="E10" s="317"/>
      <c r="F10" s="320"/>
      <c r="G10" s="326"/>
      <c r="H10" s="327"/>
      <c r="I10" s="328"/>
      <c r="J10" s="328"/>
      <c r="K10" s="328"/>
      <c r="L10" s="328"/>
      <c r="M10" s="328"/>
      <c r="N10" s="328"/>
      <c r="O10" s="328"/>
      <c r="P10" s="328"/>
      <c r="Q10" s="328"/>
      <c r="R10" s="328"/>
      <c r="S10" s="328"/>
    </row>
    <row r="11" spans="1:21" s="319" customFormat="1" ht="42" customHeight="1" thickBot="1" x14ac:dyDescent="0.25">
      <c r="A11" s="741" t="s">
        <v>166</v>
      </c>
      <c r="B11" s="742"/>
      <c r="C11" s="742"/>
      <c r="D11" s="742"/>
      <c r="E11" s="742"/>
      <c r="F11" s="742"/>
      <c r="G11" s="742"/>
      <c r="H11" s="742"/>
      <c r="I11" s="742"/>
      <c r="J11" s="742"/>
      <c r="K11" s="742"/>
      <c r="L11" s="742"/>
      <c r="M11" s="742"/>
      <c r="N11" s="742"/>
      <c r="O11" s="742"/>
      <c r="P11" s="742"/>
      <c r="Q11" s="742"/>
      <c r="R11" s="742"/>
      <c r="S11" s="742"/>
      <c r="T11" s="742"/>
      <c r="U11" s="743"/>
    </row>
    <row r="12" spans="1:21" s="319" customFormat="1" x14ac:dyDescent="0.2">
      <c r="A12" s="333">
        <v>1</v>
      </c>
      <c r="B12" s="333">
        <v>2</v>
      </c>
      <c r="C12" s="333">
        <v>3</v>
      </c>
      <c r="D12" s="333">
        <v>4</v>
      </c>
      <c r="E12" s="333">
        <v>5</v>
      </c>
      <c r="F12" s="333">
        <v>6</v>
      </c>
      <c r="G12" s="333">
        <v>7</v>
      </c>
      <c r="H12" s="333">
        <v>8</v>
      </c>
      <c r="I12" s="333">
        <v>9</v>
      </c>
      <c r="J12" s="334">
        <v>10</v>
      </c>
      <c r="K12" s="335">
        <v>11</v>
      </c>
      <c r="L12" s="335">
        <v>12</v>
      </c>
      <c r="M12" s="335">
        <v>13</v>
      </c>
      <c r="N12" s="757">
        <v>14</v>
      </c>
      <c r="O12" s="758"/>
      <c r="P12" s="758"/>
      <c r="Q12" s="758"/>
      <c r="R12" s="758"/>
      <c r="S12" s="758"/>
      <c r="T12" s="758"/>
      <c r="U12" s="759"/>
    </row>
    <row r="13" spans="1:21" s="342" customFormat="1" ht="74.25" customHeight="1" x14ac:dyDescent="0.2">
      <c r="A13" s="339" t="s">
        <v>123</v>
      </c>
      <c r="B13" s="339" t="s">
        <v>124</v>
      </c>
      <c r="C13" s="339" t="s">
        <v>125</v>
      </c>
      <c r="D13" s="339" t="s">
        <v>108</v>
      </c>
      <c r="E13" s="339" t="s">
        <v>127</v>
      </c>
      <c r="F13" s="339" t="s">
        <v>109</v>
      </c>
      <c r="G13" s="339" t="s">
        <v>130</v>
      </c>
      <c r="H13" s="339" t="s">
        <v>110</v>
      </c>
      <c r="I13" s="339" t="s">
        <v>111</v>
      </c>
      <c r="J13" s="340" t="s">
        <v>116</v>
      </c>
      <c r="K13" s="341" t="s">
        <v>167</v>
      </c>
      <c r="L13" s="341" t="s">
        <v>168</v>
      </c>
      <c r="M13" s="341" t="s">
        <v>169</v>
      </c>
      <c r="N13" s="760" t="s">
        <v>136</v>
      </c>
      <c r="O13" s="761"/>
      <c r="P13" s="761"/>
      <c r="Q13" s="761"/>
      <c r="R13" s="761"/>
      <c r="S13" s="761"/>
      <c r="T13" s="761"/>
      <c r="U13" s="762"/>
    </row>
    <row r="14" spans="1:21" x14ac:dyDescent="0.3">
      <c r="A14" s="336"/>
      <c r="B14" s="336"/>
      <c r="C14" s="336"/>
      <c r="D14" s="336"/>
      <c r="E14" s="336"/>
      <c r="F14" s="336"/>
      <c r="G14" s="336"/>
      <c r="H14" s="336"/>
      <c r="I14" s="336"/>
      <c r="J14" s="336"/>
      <c r="K14" s="337"/>
      <c r="L14" s="337"/>
      <c r="M14" s="337"/>
      <c r="N14" s="754"/>
      <c r="O14" s="755"/>
      <c r="P14" s="755"/>
      <c r="Q14" s="755"/>
      <c r="R14" s="755"/>
      <c r="S14" s="755"/>
      <c r="T14" s="755"/>
      <c r="U14" s="756"/>
    </row>
    <row r="15" spans="1:21" x14ac:dyDescent="0.3">
      <c r="A15" s="336"/>
      <c r="B15" s="336"/>
      <c r="C15" s="336"/>
      <c r="D15" s="336"/>
      <c r="E15" s="336"/>
      <c r="F15" s="336"/>
      <c r="G15" s="336"/>
      <c r="H15" s="336"/>
      <c r="I15" s="336"/>
      <c r="J15" s="336"/>
      <c r="K15" s="337"/>
      <c r="L15" s="337"/>
      <c r="M15" s="336"/>
      <c r="N15" s="754"/>
      <c r="O15" s="755"/>
      <c r="P15" s="755"/>
      <c r="Q15" s="755"/>
      <c r="R15" s="755"/>
      <c r="S15" s="755"/>
      <c r="T15" s="755"/>
      <c r="U15" s="756"/>
    </row>
    <row r="16" spans="1:21" x14ac:dyDescent="0.3">
      <c r="A16" s="336"/>
      <c r="B16" s="336"/>
      <c r="C16" s="336"/>
      <c r="D16" s="336"/>
      <c r="E16" s="336"/>
      <c r="F16" s="336"/>
      <c r="G16" s="336"/>
      <c r="H16" s="336"/>
      <c r="I16" s="336"/>
      <c r="J16" s="336"/>
      <c r="K16" s="337"/>
      <c r="L16" s="338"/>
      <c r="M16" s="338"/>
      <c r="N16" s="754"/>
      <c r="O16" s="755"/>
      <c r="P16" s="755"/>
      <c r="Q16" s="755"/>
      <c r="R16" s="755"/>
      <c r="S16" s="755"/>
      <c r="T16" s="755"/>
      <c r="U16" s="756"/>
    </row>
    <row r="17" spans="1:21" x14ac:dyDescent="0.3">
      <c r="A17" s="336"/>
      <c r="B17" s="336"/>
      <c r="C17" s="336"/>
      <c r="D17" s="336"/>
      <c r="E17" s="336"/>
      <c r="F17" s="336"/>
      <c r="G17" s="336"/>
      <c r="H17" s="336"/>
      <c r="I17" s="336"/>
      <c r="J17" s="336"/>
      <c r="K17" s="336"/>
      <c r="L17" s="336"/>
      <c r="M17" s="336"/>
      <c r="N17" s="754"/>
      <c r="O17" s="755"/>
      <c r="P17" s="755"/>
      <c r="Q17" s="755"/>
      <c r="R17" s="755"/>
      <c r="S17" s="755"/>
      <c r="T17" s="755"/>
      <c r="U17" s="756"/>
    </row>
    <row r="18" spans="1:21" x14ac:dyDescent="0.3">
      <c r="A18" s="336"/>
      <c r="B18" s="336"/>
      <c r="C18" s="336"/>
      <c r="D18" s="336"/>
      <c r="E18" s="336"/>
      <c r="F18" s="336"/>
      <c r="G18" s="336"/>
      <c r="H18" s="336"/>
      <c r="I18" s="336"/>
      <c r="J18" s="336"/>
      <c r="K18" s="336"/>
      <c r="L18" s="336"/>
      <c r="M18" s="336"/>
      <c r="N18" s="754"/>
      <c r="O18" s="755"/>
      <c r="P18" s="755"/>
      <c r="Q18" s="755"/>
      <c r="R18" s="755"/>
      <c r="S18" s="755"/>
      <c r="T18" s="755"/>
      <c r="U18" s="756"/>
    </row>
    <row r="19" spans="1:21" x14ac:dyDescent="0.3">
      <c r="A19" s="336"/>
      <c r="B19" s="336"/>
      <c r="C19" s="336"/>
      <c r="D19" s="336"/>
      <c r="E19" s="336"/>
      <c r="F19" s="336"/>
      <c r="G19" s="336"/>
      <c r="H19" s="336"/>
      <c r="I19" s="336"/>
      <c r="J19" s="336"/>
      <c r="K19" s="336"/>
      <c r="L19" s="336"/>
      <c r="M19" s="336"/>
      <c r="N19" s="754"/>
      <c r="O19" s="755"/>
      <c r="P19" s="755"/>
      <c r="Q19" s="755"/>
      <c r="R19" s="755"/>
      <c r="S19" s="755"/>
      <c r="T19" s="755"/>
      <c r="U19" s="756"/>
    </row>
    <row r="20" spans="1:21" x14ac:dyDescent="0.3">
      <c r="A20" s="336"/>
      <c r="B20" s="336"/>
      <c r="C20" s="336"/>
      <c r="D20" s="336"/>
      <c r="E20" s="336"/>
      <c r="F20" s="336"/>
      <c r="G20" s="336"/>
      <c r="H20" s="336"/>
      <c r="I20" s="336"/>
      <c r="J20" s="336"/>
      <c r="K20" s="336"/>
      <c r="L20" s="336"/>
      <c r="M20" s="336"/>
      <c r="N20" s="754"/>
      <c r="O20" s="755"/>
      <c r="P20" s="755"/>
      <c r="Q20" s="755"/>
      <c r="R20" s="755"/>
      <c r="S20" s="755"/>
      <c r="T20" s="755"/>
      <c r="U20" s="756"/>
    </row>
    <row r="21" spans="1:21" x14ac:dyDescent="0.3">
      <c r="A21" s="336"/>
      <c r="B21" s="336"/>
      <c r="C21" s="336"/>
      <c r="D21" s="336"/>
      <c r="E21" s="336"/>
      <c r="F21" s="336"/>
      <c r="G21" s="336"/>
      <c r="H21" s="336"/>
      <c r="I21" s="336"/>
      <c r="J21" s="336"/>
      <c r="K21" s="336"/>
      <c r="L21" s="336"/>
      <c r="M21" s="336"/>
      <c r="N21" s="754"/>
      <c r="O21" s="755"/>
      <c r="P21" s="755"/>
      <c r="Q21" s="755"/>
      <c r="R21" s="755"/>
      <c r="S21" s="755"/>
      <c r="T21" s="755"/>
      <c r="U21" s="756"/>
    </row>
    <row r="22" spans="1:21" x14ac:dyDescent="0.3">
      <c r="A22" s="336"/>
      <c r="B22" s="336"/>
      <c r="C22" s="336"/>
      <c r="D22" s="336"/>
      <c r="E22" s="336"/>
      <c r="F22" s="336"/>
      <c r="G22" s="336"/>
      <c r="H22" s="336"/>
      <c r="I22" s="336"/>
      <c r="J22" s="336"/>
      <c r="K22" s="336"/>
      <c r="L22" s="336"/>
      <c r="M22" s="336"/>
      <c r="N22" s="754"/>
      <c r="O22" s="755"/>
      <c r="P22" s="755"/>
      <c r="Q22" s="755"/>
      <c r="R22" s="755"/>
      <c r="S22" s="755"/>
      <c r="T22" s="755"/>
      <c r="U22" s="756"/>
    </row>
    <row r="23" spans="1:21" x14ac:dyDescent="0.3">
      <c r="A23" s="336"/>
      <c r="B23" s="336"/>
      <c r="C23" s="336"/>
      <c r="D23" s="336"/>
      <c r="E23" s="336"/>
      <c r="F23" s="336"/>
      <c r="G23" s="336"/>
      <c r="H23" s="336"/>
      <c r="I23" s="336"/>
      <c r="J23" s="336"/>
      <c r="K23" s="336"/>
      <c r="L23" s="336"/>
      <c r="M23" s="336"/>
      <c r="N23" s="754"/>
      <c r="O23" s="755"/>
      <c r="P23" s="755"/>
      <c r="Q23" s="755"/>
      <c r="R23" s="755"/>
      <c r="S23" s="755"/>
      <c r="T23" s="755"/>
      <c r="U23" s="756"/>
    </row>
    <row r="24" spans="1:21" x14ac:dyDescent="0.3">
      <c r="A24" s="336"/>
      <c r="B24" s="336"/>
      <c r="C24" s="336"/>
      <c r="D24" s="336"/>
      <c r="E24" s="336"/>
      <c r="F24" s="336"/>
      <c r="G24" s="336"/>
      <c r="H24" s="336"/>
      <c r="I24" s="336"/>
      <c r="J24" s="336"/>
      <c r="K24" s="336"/>
      <c r="L24" s="336"/>
      <c r="M24" s="336"/>
      <c r="N24" s="754"/>
      <c r="O24" s="755"/>
      <c r="P24" s="755"/>
      <c r="Q24" s="755"/>
      <c r="R24" s="755"/>
      <c r="S24" s="755"/>
      <c r="T24" s="755"/>
      <c r="U24" s="756"/>
    </row>
    <row r="25" spans="1:21" ht="17.25" thickBot="1" x14ac:dyDescent="0.35"/>
    <row r="26" spans="1:21" s="319" customFormat="1" ht="42" customHeight="1" thickBot="1" x14ac:dyDescent="0.25">
      <c r="A26" s="763" t="s">
        <v>139</v>
      </c>
      <c r="B26" s="764"/>
      <c r="C26" s="764"/>
      <c r="D26" s="764"/>
      <c r="E26" s="764"/>
      <c r="F26" s="764"/>
      <c r="G26" s="764"/>
      <c r="H26" s="764"/>
      <c r="I26" s="764"/>
      <c r="J26" s="764"/>
      <c r="K26" s="764"/>
      <c r="L26" s="764"/>
      <c r="M26" s="764"/>
      <c r="N26" s="764"/>
      <c r="O26" s="764"/>
      <c r="P26" s="764"/>
      <c r="Q26" s="764"/>
      <c r="R26" s="764"/>
      <c r="S26" s="764"/>
      <c r="T26" s="764"/>
      <c r="U26" s="765"/>
    </row>
    <row r="27" spans="1:21" s="342" customFormat="1" ht="74.25" customHeight="1" x14ac:dyDescent="0.2">
      <c r="A27" s="339" t="s">
        <v>123</v>
      </c>
      <c r="B27" s="339" t="s">
        <v>124</v>
      </c>
      <c r="C27" s="339" t="s">
        <v>125</v>
      </c>
      <c r="D27" s="339" t="s">
        <v>108</v>
      </c>
      <c r="E27" s="339" t="s">
        <v>127</v>
      </c>
      <c r="F27" s="339" t="s">
        <v>109</v>
      </c>
      <c r="G27" s="339" t="s">
        <v>130</v>
      </c>
      <c r="H27" s="339" t="s">
        <v>110</v>
      </c>
      <c r="I27" s="339" t="s">
        <v>111</v>
      </c>
      <c r="J27" s="340" t="s">
        <v>116</v>
      </c>
      <c r="K27" s="341" t="s">
        <v>167</v>
      </c>
      <c r="L27" s="341" t="s">
        <v>168</v>
      </c>
      <c r="M27" s="341" t="s">
        <v>169</v>
      </c>
      <c r="N27" s="760" t="s">
        <v>136</v>
      </c>
      <c r="O27" s="761"/>
      <c r="P27" s="761"/>
      <c r="Q27" s="761"/>
      <c r="R27" s="761"/>
      <c r="S27" s="761"/>
      <c r="T27" s="761"/>
      <c r="U27" s="762"/>
    </row>
    <row r="28" spans="1:21" x14ac:dyDescent="0.3">
      <c r="A28" s="336"/>
      <c r="B28" s="336"/>
      <c r="C28" s="336"/>
      <c r="D28" s="336"/>
      <c r="E28" s="336"/>
      <c r="F28" s="336"/>
      <c r="G28" s="336"/>
      <c r="H28" s="336"/>
      <c r="I28" s="336"/>
      <c r="J28" s="336"/>
      <c r="K28" s="336"/>
      <c r="L28" s="336"/>
      <c r="M28" s="336"/>
      <c r="N28" s="754"/>
      <c r="O28" s="755"/>
      <c r="P28" s="755"/>
      <c r="Q28" s="755"/>
      <c r="R28" s="755"/>
      <c r="S28" s="755"/>
      <c r="T28" s="755"/>
      <c r="U28" s="756"/>
    </row>
    <row r="29" spans="1:21" x14ac:dyDescent="0.3">
      <c r="A29" s="336"/>
      <c r="B29" s="336"/>
      <c r="C29" s="336"/>
      <c r="D29" s="336"/>
      <c r="E29" s="336"/>
      <c r="F29" s="336"/>
      <c r="G29" s="336"/>
      <c r="H29" s="336"/>
      <c r="I29" s="336"/>
      <c r="J29" s="336"/>
      <c r="K29" s="336"/>
      <c r="L29" s="336"/>
      <c r="M29" s="336"/>
      <c r="N29" s="754"/>
      <c r="O29" s="755"/>
      <c r="P29" s="755"/>
      <c r="Q29" s="755"/>
      <c r="R29" s="755"/>
      <c r="S29" s="755"/>
      <c r="T29" s="755"/>
      <c r="U29" s="756"/>
    </row>
    <row r="30" spans="1:21" x14ac:dyDescent="0.3">
      <c r="A30" s="336"/>
      <c r="B30" s="336"/>
      <c r="C30" s="336"/>
      <c r="D30" s="336"/>
      <c r="E30" s="336"/>
      <c r="F30" s="336"/>
      <c r="G30" s="336"/>
      <c r="H30" s="336"/>
      <c r="I30" s="336"/>
      <c r="J30" s="336"/>
      <c r="K30" s="336"/>
      <c r="L30" s="336"/>
      <c r="M30" s="336"/>
      <c r="N30" s="754"/>
      <c r="O30" s="755"/>
      <c r="P30" s="755"/>
      <c r="Q30" s="755"/>
      <c r="R30" s="755"/>
      <c r="S30" s="755"/>
      <c r="T30" s="755"/>
      <c r="U30" s="756"/>
    </row>
    <row r="31" spans="1:21" x14ac:dyDescent="0.3">
      <c r="A31" s="336"/>
      <c r="B31" s="336"/>
      <c r="C31" s="336"/>
      <c r="D31" s="336"/>
      <c r="E31" s="336"/>
      <c r="F31" s="336"/>
      <c r="G31" s="336"/>
      <c r="H31" s="336"/>
      <c r="I31" s="336"/>
      <c r="J31" s="336"/>
      <c r="K31" s="336"/>
      <c r="L31" s="336"/>
      <c r="M31" s="336"/>
      <c r="N31" s="754"/>
      <c r="O31" s="755"/>
      <c r="P31" s="755"/>
      <c r="Q31" s="755"/>
      <c r="R31" s="755"/>
      <c r="S31" s="755"/>
      <c r="T31" s="755"/>
      <c r="U31" s="756"/>
    </row>
    <row r="32" spans="1:21" x14ac:dyDescent="0.3">
      <c r="A32" s="336"/>
      <c r="B32" s="336"/>
      <c r="C32" s="336"/>
      <c r="D32" s="336"/>
      <c r="E32" s="336"/>
      <c r="F32" s="336"/>
      <c r="G32" s="336"/>
      <c r="H32" s="336"/>
      <c r="I32" s="336"/>
      <c r="J32" s="336"/>
      <c r="K32" s="336"/>
      <c r="L32" s="336"/>
      <c r="M32" s="336"/>
      <c r="N32" s="754"/>
      <c r="O32" s="755"/>
      <c r="P32" s="755"/>
      <c r="Q32" s="755"/>
      <c r="R32" s="755"/>
      <c r="S32" s="755"/>
      <c r="T32" s="755"/>
      <c r="U32" s="756"/>
    </row>
    <row r="33" spans="1:21" x14ac:dyDescent="0.3">
      <c r="A33" s="336"/>
      <c r="B33" s="336"/>
      <c r="C33" s="336"/>
      <c r="D33" s="336"/>
      <c r="E33" s="336"/>
      <c r="F33" s="336"/>
      <c r="G33" s="336"/>
      <c r="H33" s="336"/>
      <c r="I33" s="336"/>
      <c r="J33" s="336"/>
      <c r="K33" s="336"/>
      <c r="L33" s="336"/>
      <c r="M33" s="336"/>
      <c r="N33" s="754"/>
      <c r="O33" s="755"/>
      <c r="P33" s="755"/>
      <c r="Q33" s="755"/>
      <c r="R33" s="755"/>
      <c r="S33" s="755"/>
      <c r="T33" s="755"/>
      <c r="U33" s="756"/>
    </row>
    <row r="34" spans="1:21" x14ac:dyDescent="0.3">
      <c r="A34" s="336"/>
      <c r="B34" s="336"/>
      <c r="C34" s="336"/>
      <c r="D34" s="336"/>
      <c r="E34" s="336"/>
      <c r="F34" s="336"/>
      <c r="G34" s="336"/>
      <c r="H34" s="336"/>
      <c r="I34" s="336"/>
      <c r="J34" s="336"/>
      <c r="K34" s="336"/>
      <c r="L34" s="336"/>
      <c r="M34" s="336"/>
      <c r="N34" s="754"/>
      <c r="O34" s="755"/>
      <c r="P34" s="755"/>
      <c r="Q34" s="755"/>
      <c r="R34" s="755"/>
      <c r="S34" s="755"/>
      <c r="T34" s="755"/>
      <c r="U34" s="756"/>
    </row>
    <row r="35" spans="1:21" x14ac:dyDescent="0.3">
      <c r="A35" s="336"/>
      <c r="B35" s="336"/>
      <c r="C35" s="336"/>
      <c r="D35" s="336"/>
      <c r="E35" s="336"/>
      <c r="F35" s="336"/>
      <c r="G35" s="336"/>
      <c r="H35" s="336"/>
      <c r="I35" s="336"/>
      <c r="J35" s="336"/>
      <c r="K35" s="336"/>
      <c r="L35" s="336"/>
      <c r="M35" s="336"/>
      <c r="N35" s="754"/>
      <c r="O35" s="755"/>
      <c r="P35" s="755"/>
      <c r="Q35" s="755"/>
      <c r="R35" s="755"/>
      <c r="S35" s="755"/>
      <c r="T35" s="755"/>
      <c r="U35" s="756"/>
    </row>
    <row r="36" spans="1:21" x14ac:dyDescent="0.3">
      <c r="A36" s="336"/>
      <c r="B36" s="336"/>
      <c r="C36" s="336"/>
      <c r="D36" s="336"/>
      <c r="E36" s="336"/>
      <c r="F36" s="336"/>
      <c r="G36" s="336"/>
      <c r="H36" s="336"/>
      <c r="I36" s="336"/>
      <c r="J36" s="336"/>
      <c r="K36" s="336"/>
      <c r="L36" s="336"/>
      <c r="M36" s="336"/>
      <c r="N36" s="754"/>
      <c r="O36" s="755"/>
      <c r="P36" s="755"/>
      <c r="Q36" s="755"/>
      <c r="R36" s="755"/>
      <c r="S36" s="755"/>
      <c r="T36" s="755"/>
      <c r="U36" s="756"/>
    </row>
    <row r="37" spans="1:21" x14ac:dyDescent="0.3">
      <c r="A37" s="336"/>
      <c r="B37" s="336"/>
      <c r="C37" s="336"/>
      <c r="D37" s="336"/>
      <c r="E37" s="336"/>
      <c r="F37" s="336"/>
      <c r="G37" s="336"/>
      <c r="H37" s="336"/>
      <c r="I37" s="336"/>
      <c r="J37" s="336"/>
      <c r="K37" s="336"/>
      <c r="L37" s="336"/>
      <c r="M37" s="336"/>
      <c r="N37" s="754"/>
      <c r="O37" s="755"/>
      <c r="P37" s="755"/>
      <c r="Q37" s="755"/>
      <c r="R37" s="755"/>
      <c r="S37" s="755"/>
      <c r="T37" s="755"/>
      <c r="U37" s="756"/>
    </row>
    <row r="38" spans="1:21" x14ac:dyDescent="0.3">
      <c r="A38" s="336"/>
      <c r="B38" s="336"/>
      <c r="C38" s="336"/>
      <c r="D38" s="336"/>
      <c r="E38" s="336"/>
      <c r="F38" s="336"/>
      <c r="G38" s="336"/>
      <c r="H38" s="336"/>
      <c r="I38" s="336"/>
      <c r="J38" s="336"/>
      <c r="K38" s="336"/>
      <c r="L38" s="336"/>
      <c r="M38" s="336"/>
      <c r="N38" s="754"/>
      <c r="O38" s="755"/>
      <c r="P38" s="755"/>
      <c r="Q38" s="755"/>
      <c r="R38" s="755"/>
      <c r="S38" s="755"/>
      <c r="T38" s="755"/>
      <c r="U38" s="756"/>
    </row>
    <row r="39" spans="1:21" ht="17.25" thickBot="1" x14ac:dyDescent="0.35"/>
    <row r="40" spans="1:21" s="319" customFormat="1" ht="42" customHeight="1" thickBot="1" x14ac:dyDescent="0.25">
      <c r="A40" s="741" t="s">
        <v>141</v>
      </c>
      <c r="B40" s="742"/>
      <c r="C40" s="742"/>
      <c r="D40" s="742"/>
      <c r="E40" s="742"/>
      <c r="F40" s="742"/>
      <c r="G40" s="742"/>
      <c r="H40" s="742"/>
      <c r="I40" s="742"/>
      <c r="J40" s="742"/>
      <c r="K40" s="742"/>
      <c r="L40" s="742"/>
      <c r="M40" s="742"/>
      <c r="N40" s="742"/>
      <c r="O40" s="742"/>
      <c r="P40" s="742"/>
      <c r="Q40" s="742"/>
      <c r="R40" s="742"/>
      <c r="S40" s="742"/>
      <c r="T40" s="742"/>
      <c r="U40" s="743"/>
    </row>
    <row r="41" spans="1:21" s="342" customFormat="1" ht="74.25" customHeight="1" x14ac:dyDescent="0.2">
      <c r="A41" s="339" t="s">
        <v>123</v>
      </c>
      <c r="B41" s="339" t="s">
        <v>124</v>
      </c>
      <c r="C41" s="339" t="s">
        <v>125</v>
      </c>
      <c r="D41" s="339" t="s">
        <v>108</v>
      </c>
      <c r="E41" s="339" t="s">
        <v>127</v>
      </c>
      <c r="F41" s="339" t="s">
        <v>109</v>
      </c>
      <c r="G41" s="339" t="s">
        <v>130</v>
      </c>
      <c r="H41" s="339" t="s">
        <v>110</v>
      </c>
      <c r="I41" s="339" t="s">
        <v>111</v>
      </c>
      <c r="J41" s="340" t="s">
        <v>116</v>
      </c>
      <c r="K41" s="341" t="s">
        <v>167</v>
      </c>
      <c r="L41" s="341" t="s">
        <v>168</v>
      </c>
      <c r="M41" s="341" t="s">
        <v>169</v>
      </c>
      <c r="N41" s="760" t="s">
        <v>136</v>
      </c>
      <c r="O41" s="761"/>
      <c r="P41" s="761"/>
      <c r="Q41" s="761"/>
      <c r="R41" s="761"/>
      <c r="S41" s="761"/>
      <c r="T41" s="761"/>
      <c r="U41" s="762"/>
    </row>
    <row r="42" spans="1:21" x14ac:dyDescent="0.3">
      <c r="A42" s="336"/>
      <c r="B42" s="336"/>
      <c r="C42" s="336"/>
      <c r="D42" s="336"/>
      <c r="E42" s="336"/>
      <c r="F42" s="336"/>
      <c r="G42" s="336"/>
      <c r="H42" s="336"/>
      <c r="I42" s="336"/>
      <c r="J42" s="336"/>
      <c r="K42" s="336"/>
      <c r="L42" s="336"/>
      <c r="M42" s="336"/>
      <c r="N42" s="754"/>
      <c r="O42" s="755"/>
      <c r="P42" s="755"/>
      <c r="Q42" s="755"/>
      <c r="R42" s="755"/>
      <c r="S42" s="755"/>
      <c r="T42" s="755"/>
      <c r="U42" s="756"/>
    </row>
    <row r="43" spans="1:21" x14ac:dyDescent="0.3">
      <c r="A43" s="336"/>
      <c r="B43" s="336"/>
      <c r="C43" s="336"/>
      <c r="D43" s="336"/>
      <c r="E43" s="336"/>
      <c r="F43" s="336"/>
      <c r="G43" s="336"/>
      <c r="H43" s="336"/>
      <c r="I43" s="336"/>
      <c r="J43" s="336"/>
      <c r="K43" s="336"/>
      <c r="L43" s="336"/>
      <c r="M43" s="336"/>
      <c r="N43" s="754"/>
      <c r="O43" s="755"/>
      <c r="P43" s="755"/>
      <c r="Q43" s="755"/>
      <c r="R43" s="755"/>
      <c r="S43" s="755"/>
      <c r="T43" s="755"/>
      <c r="U43" s="756"/>
    </row>
    <row r="44" spans="1:21" x14ac:dyDescent="0.3">
      <c r="A44" s="336"/>
      <c r="B44" s="336"/>
      <c r="C44" s="336"/>
      <c r="D44" s="336"/>
      <c r="E44" s="336"/>
      <c r="F44" s="336"/>
      <c r="G44" s="336"/>
      <c r="H44" s="336"/>
      <c r="I44" s="336"/>
      <c r="J44" s="336"/>
      <c r="K44" s="336"/>
      <c r="L44" s="336"/>
      <c r="M44" s="336"/>
      <c r="N44" s="754"/>
      <c r="O44" s="755"/>
      <c r="P44" s="755"/>
      <c r="Q44" s="755"/>
      <c r="R44" s="755"/>
      <c r="S44" s="755"/>
      <c r="T44" s="755"/>
      <c r="U44" s="756"/>
    </row>
    <row r="45" spans="1:21" x14ac:dyDescent="0.3">
      <c r="A45" s="336"/>
      <c r="B45" s="336"/>
      <c r="C45" s="336"/>
      <c r="D45" s="336"/>
      <c r="E45" s="336"/>
      <c r="F45" s="336"/>
      <c r="G45" s="336"/>
      <c r="H45" s="336"/>
      <c r="I45" s="336"/>
      <c r="J45" s="336"/>
      <c r="K45" s="336"/>
      <c r="L45" s="336"/>
      <c r="M45" s="336"/>
      <c r="N45" s="754"/>
      <c r="O45" s="755"/>
      <c r="P45" s="755"/>
      <c r="Q45" s="755"/>
      <c r="R45" s="755"/>
      <c r="S45" s="755"/>
      <c r="T45" s="755"/>
      <c r="U45" s="756"/>
    </row>
    <row r="46" spans="1:21" x14ac:dyDescent="0.3">
      <c r="A46" s="336"/>
      <c r="B46" s="336"/>
      <c r="C46" s="336"/>
      <c r="D46" s="336"/>
      <c r="E46" s="336"/>
      <c r="F46" s="336"/>
      <c r="G46" s="336"/>
      <c r="H46" s="336"/>
      <c r="I46" s="336"/>
      <c r="J46" s="336"/>
      <c r="K46" s="336"/>
      <c r="L46" s="336"/>
      <c r="M46" s="336"/>
      <c r="N46" s="754"/>
      <c r="O46" s="755"/>
      <c r="P46" s="755"/>
      <c r="Q46" s="755"/>
      <c r="R46" s="755"/>
      <c r="S46" s="755"/>
      <c r="T46" s="755"/>
      <c r="U46" s="756"/>
    </row>
    <row r="47" spans="1:21" x14ac:dyDescent="0.3">
      <c r="A47" s="336"/>
      <c r="B47" s="336"/>
      <c r="C47" s="336"/>
      <c r="D47" s="336"/>
      <c r="E47" s="336"/>
      <c r="F47" s="336"/>
      <c r="G47" s="336"/>
      <c r="H47" s="336"/>
      <c r="I47" s="336"/>
      <c r="J47" s="336"/>
      <c r="K47" s="336"/>
      <c r="L47" s="336"/>
      <c r="M47" s="336"/>
      <c r="N47" s="754"/>
      <c r="O47" s="755"/>
      <c r="P47" s="755"/>
      <c r="Q47" s="755"/>
      <c r="R47" s="755"/>
      <c r="S47" s="755"/>
      <c r="T47" s="755"/>
      <c r="U47" s="756"/>
    </row>
    <row r="48" spans="1:21" x14ac:dyDescent="0.3">
      <c r="A48" s="336"/>
      <c r="B48" s="336"/>
      <c r="C48" s="336"/>
      <c r="D48" s="336"/>
      <c r="E48" s="336"/>
      <c r="F48" s="336"/>
      <c r="G48" s="336"/>
      <c r="H48" s="336"/>
      <c r="I48" s="336"/>
      <c r="J48" s="336"/>
      <c r="K48" s="336"/>
      <c r="L48" s="336"/>
      <c r="M48" s="336"/>
      <c r="N48" s="754"/>
      <c r="O48" s="755"/>
      <c r="P48" s="755"/>
      <c r="Q48" s="755"/>
      <c r="R48" s="755"/>
      <c r="S48" s="755"/>
      <c r="T48" s="755"/>
      <c r="U48" s="756"/>
    </row>
    <row r="49" spans="1:21" x14ac:dyDescent="0.3">
      <c r="A49" s="336"/>
      <c r="B49" s="336"/>
      <c r="C49" s="336"/>
      <c r="D49" s="336"/>
      <c r="E49" s="336"/>
      <c r="F49" s="336"/>
      <c r="G49" s="336"/>
      <c r="H49" s="336"/>
      <c r="I49" s="336"/>
      <c r="J49" s="336"/>
      <c r="K49" s="336"/>
      <c r="L49" s="336"/>
      <c r="M49" s="336"/>
      <c r="N49" s="754"/>
      <c r="O49" s="755"/>
      <c r="P49" s="755"/>
      <c r="Q49" s="755"/>
      <c r="R49" s="755"/>
      <c r="S49" s="755"/>
      <c r="T49" s="755"/>
      <c r="U49" s="756"/>
    </row>
    <row r="50" spans="1:21" ht="17.25" thickBot="1" x14ac:dyDescent="0.35"/>
    <row r="51" spans="1:21" s="319" customFormat="1" ht="42" customHeight="1" thickBot="1" x14ac:dyDescent="0.25">
      <c r="A51" s="741" t="s">
        <v>143</v>
      </c>
      <c r="B51" s="742"/>
      <c r="C51" s="742"/>
      <c r="D51" s="742"/>
      <c r="E51" s="742"/>
      <c r="F51" s="742"/>
      <c r="G51" s="742"/>
      <c r="H51" s="742"/>
      <c r="I51" s="742"/>
      <c r="J51" s="742"/>
      <c r="K51" s="742"/>
      <c r="L51" s="742"/>
      <c r="M51" s="742"/>
      <c r="N51" s="742"/>
      <c r="O51" s="742"/>
      <c r="P51" s="742"/>
      <c r="Q51" s="742"/>
      <c r="R51" s="742"/>
      <c r="S51" s="742"/>
      <c r="T51" s="742"/>
      <c r="U51" s="743"/>
    </row>
    <row r="52" spans="1:21" s="342" customFormat="1" ht="74.25" customHeight="1" x14ac:dyDescent="0.2">
      <c r="A52" s="339" t="s">
        <v>123</v>
      </c>
      <c r="B52" s="339" t="s">
        <v>124</v>
      </c>
      <c r="C52" s="339" t="s">
        <v>125</v>
      </c>
      <c r="D52" s="339" t="s">
        <v>108</v>
      </c>
      <c r="E52" s="339" t="s">
        <v>127</v>
      </c>
      <c r="F52" s="339" t="s">
        <v>109</v>
      </c>
      <c r="G52" s="339" t="s">
        <v>130</v>
      </c>
      <c r="H52" s="339" t="s">
        <v>110</v>
      </c>
      <c r="I52" s="339" t="s">
        <v>111</v>
      </c>
      <c r="J52" s="340" t="s">
        <v>116</v>
      </c>
      <c r="K52" s="341" t="s">
        <v>167</v>
      </c>
      <c r="L52" s="341" t="s">
        <v>168</v>
      </c>
      <c r="M52" s="341" t="s">
        <v>169</v>
      </c>
      <c r="N52" s="760" t="s">
        <v>136</v>
      </c>
      <c r="O52" s="761"/>
      <c r="P52" s="761"/>
      <c r="Q52" s="761"/>
      <c r="R52" s="761"/>
      <c r="S52" s="761"/>
      <c r="T52" s="761"/>
      <c r="U52" s="762"/>
    </row>
    <row r="53" spans="1:21" x14ac:dyDescent="0.3">
      <c r="A53" s="336"/>
      <c r="B53" s="336"/>
      <c r="C53" s="336"/>
      <c r="D53" s="336"/>
      <c r="E53" s="336"/>
      <c r="F53" s="336"/>
      <c r="G53" s="336"/>
      <c r="H53" s="336"/>
      <c r="I53" s="336"/>
      <c r="J53" s="336"/>
      <c r="K53" s="336"/>
      <c r="L53" s="336"/>
      <c r="M53" s="336"/>
      <c r="N53" s="754"/>
      <c r="O53" s="755"/>
      <c r="P53" s="755"/>
      <c r="Q53" s="755"/>
      <c r="R53" s="755"/>
      <c r="S53" s="755"/>
      <c r="T53" s="755"/>
      <c r="U53" s="756"/>
    </row>
    <row r="54" spans="1:21" x14ac:dyDescent="0.3">
      <c r="A54" s="336"/>
      <c r="B54" s="336"/>
      <c r="C54" s="336"/>
      <c r="D54" s="336"/>
      <c r="E54" s="336"/>
      <c r="F54" s="336"/>
      <c r="G54" s="336"/>
      <c r="H54" s="336"/>
      <c r="I54" s="336"/>
      <c r="J54" s="336"/>
      <c r="K54" s="336"/>
      <c r="L54" s="336"/>
      <c r="M54" s="336"/>
      <c r="N54" s="754"/>
      <c r="O54" s="755"/>
      <c r="P54" s="755"/>
      <c r="Q54" s="755"/>
      <c r="R54" s="755"/>
      <c r="S54" s="755"/>
      <c r="T54" s="755"/>
      <c r="U54" s="756"/>
    </row>
    <row r="55" spans="1:21" x14ac:dyDescent="0.3">
      <c r="A55" s="336"/>
      <c r="B55" s="336"/>
      <c r="C55" s="336"/>
      <c r="D55" s="336"/>
      <c r="E55" s="336"/>
      <c r="F55" s="336"/>
      <c r="G55" s="336"/>
      <c r="H55" s="336"/>
      <c r="I55" s="336"/>
      <c r="J55" s="336"/>
      <c r="K55" s="336"/>
      <c r="L55" s="336"/>
      <c r="M55" s="336"/>
      <c r="N55" s="754"/>
      <c r="O55" s="755"/>
      <c r="P55" s="755"/>
      <c r="Q55" s="755"/>
      <c r="R55" s="755"/>
      <c r="S55" s="755"/>
      <c r="T55" s="755"/>
      <c r="U55" s="756"/>
    </row>
    <row r="56" spans="1:21" x14ac:dyDescent="0.3">
      <c r="A56" s="336"/>
      <c r="B56" s="336"/>
      <c r="C56" s="336"/>
      <c r="D56" s="336"/>
      <c r="E56" s="336"/>
      <c r="F56" s="336"/>
      <c r="G56" s="336"/>
      <c r="H56" s="336"/>
      <c r="I56" s="336"/>
      <c r="J56" s="336"/>
      <c r="K56" s="336"/>
      <c r="L56" s="336"/>
      <c r="M56" s="336"/>
      <c r="N56" s="754"/>
      <c r="O56" s="755"/>
      <c r="P56" s="755"/>
      <c r="Q56" s="755"/>
      <c r="R56" s="755"/>
      <c r="S56" s="755"/>
      <c r="T56" s="755"/>
      <c r="U56" s="756"/>
    </row>
    <row r="57" spans="1:21" x14ac:dyDescent="0.3">
      <c r="A57" s="336"/>
      <c r="B57" s="336"/>
      <c r="C57" s="336"/>
      <c r="D57" s="336"/>
      <c r="E57" s="336"/>
      <c r="F57" s="336"/>
      <c r="G57" s="336"/>
      <c r="H57" s="336"/>
      <c r="I57" s="336"/>
      <c r="J57" s="336"/>
      <c r="K57" s="336"/>
      <c r="L57" s="336"/>
      <c r="M57" s="336"/>
      <c r="N57" s="754"/>
      <c r="O57" s="755"/>
      <c r="P57" s="755"/>
      <c r="Q57" s="755"/>
      <c r="R57" s="755"/>
      <c r="S57" s="755"/>
      <c r="T57" s="755"/>
      <c r="U57" s="756"/>
    </row>
    <row r="58" spans="1:21" x14ac:dyDescent="0.3">
      <c r="A58" s="336"/>
      <c r="B58" s="336"/>
      <c r="C58" s="336"/>
      <c r="D58" s="336"/>
      <c r="E58" s="336"/>
      <c r="F58" s="336"/>
      <c r="G58" s="336"/>
      <c r="H58" s="336"/>
      <c r="I58" s="336"/>
      <c r="J58" s="336"/>
      <c r="K58" s="336"/>
      <c r="L58" s="336"/>
      <c r="M58" s="336"/>
      <c r="N58" s="754"/>
      <c r="O58" s="755"/>
      <c r="P58" s="755"/>
      <c r="Q58" s="755"/>
      <c r="R58" s="755"/>
      <c r="S58" s="755"/>
      <c r="T58" s="755"/>
      <c r="U58" s="756"/>
    </row>
    <row r="59" spans="1:21" x14ac:dyDescent="0.3">
      <c r="A59" s="336"/>
      <c r="B59" s="336"/>
      <c r="C59" s="336"/>
      <c r="D59" s="336"/>
      <c r="E59" s="336"/>
      <c r="F59" s="336"/>
      <c r="G59" s="336"/>
      <c r="H59" s="336"/>
      <c r="I59" s="336"/>
      <c r="J59" s="336"/>
      <c r="K59" s="336"/>
      <c r="L59" s="336"/>
      <c r="M59" s="336"/>
      <c r="N59" s="754"/>
      <c r="O59" s="755"/>
      <c r="P59" s="755"/>
      <c r="Q59" s="755"/>
      <c r="R59" s="755"/>
      <c r="S59" s="755"/>
      <c r="T59" s="755"/>
      <c r="U59" s="756"/>
    </row>
    <row r="60" spans="1:21" x14ac:dyDescent="0.3">
      <c r="A60" s="336"/>
      <c r="B60" s="336"/>
      <c r="C60" s="336"/>
      <c r="D60" s="336"/>
      <c r="E60" s="336"/>
      <c r="F60" s="336"/>
      <c r="G60" s="336"/>
      <c r="H60" s="336"/>
      <c r="I60" s="336"/>
      <c r="J60" s="336"/>
      <c r="K60" s="336"/>
      <c r="L60" s="336"/>
      <c r="M60" s="336"/>
      <c r="N60" s="754"/>
      <c r="O60" s="755"/>
      <c r="P60" s="755"/>
      <c r="Q60" s="755"/>
      <c r="R60" s="755"/>
      <c r="S60" s="755"/>
      <c r="T60" s="755"/>
      <c r="U60" s="756"/>
    </row>
    <row r="61" spans="1:21" ht="17.25" thickBot="1" x14ac:dyDescent="0.35"/>
    <row r="62" spans="1:21" s="319" customFormat="1" ht="42" customHeight="1" thickBot="1" x14ac:dyDescent="0.25">
      <c r="A62" s="741" t="s">
        <v>145</v>
      </c>
      <c r="B62" s="742"/>
      <c r="C62" s="742"/>
      <c r="D62" s="742"/>
      <c r="E62" s="742"/>
      <c r="F62" s="742"/>
      <c r="G62" s="742"/>
      <c r="H62" s="742"/>
      <c r="I62" s="742"/>
      <c r="J62" s="742"/>
      <c r="K62" s="742"/>
      <c r="L62" s="742"/>
      <c r="M62" s="742"/>
      <c r="N62" s="742"/>
      <c r="O62" s="742"/>
      <c r="P62" s="742"/>
      <c r="Q62" s="742"/>
      <c r="R62" s="742"/>
      <c r="S62" s="742"/>
      <c r="T62" s="742"/>
      <c r="U62" s="743"/>
    </row>
    <row r="63" spans="1:21" s="342" customFormat="1" ht="74.25" customHeight="1" x14ac:dyDescent="0.2">
      <c r="A63" s="339" t="s">
        <v>123</v>
      </c>
      <c r="B63" s="339" t="s">
        <v>124</v>
      </c>
      <c r="C63" s="339" t="s">
        <v>125</v>
      </c>
      <c r="D63" s="339" t="s">
        <v>108</v>
      </c>
      <c r="E63" s="339" t="s">
        <v>127</v>
      </c>
      <c r="F63" s="339" t="s">
        <v>109</v>
      </c>
      <c r="G63" s="339" t="s">
        <v>130</v>
      </c>
      <c r="H63" s="339" t="s">
        <v>110</v>
      </c>
      <c r="I63" s="339" t="s">
        <v>111</v>
      </c>
      <c r="J63" s="340" t="s">
        <v>116</v>
      </c>
      <c r="K63" s="341" t="s">
        <v>167</v>
      </c>
      <c r="L63" s="341" t="s">
        <v>168</v>
      </c>
      <c r="M63" s="341" t="s">
        <v>169</v>
      </c>
      <c r="N63" s="760" t="s">
        <v>136</v>
      </c>
      <c r="O63" s="761"/>
      <c r="P63" s="761"/>
      <c r="Q63" s="761"/>
      <c r="R63" s="761"/>
      <c r="S63" s="761"/>
      <c r="T63" s="761"/>
      <c r="U63" s="762"/>
    </row>
    <row r="64" spans="1:21" x14ac:dyDescent="0.3">
      <c r="A64" s="336"/>
      <c r="B64" s="336"/>
      <c r="C64" s="336"/>
      <c r="D64" s="336"/>
      <c r="E64" s="336"/>
      <c r="F64" s="336"/>
      <c r="G64" s="336"/>
      <c r="H64" s="336"/>
      <c r="I64" s="336"/>
      <c r="J64" s="336"/>
      <c r="K64" s="336"/>
      <c r="L64" s="336"/>
      <c r="M64" s="336"/>
      <c r="N64" s="754"/>
      <c r="O64" s="755"/>
      <c r="P64" s="755"/>
      <c r="Q64" s="755"/>
      <c r="R64" s="755"/>
      <c r="S64" s="755"/>
      <c r="T64" s="755"/>
      <c r="U64" s="756"/>
    </row>
    <row r="65" spans="1:21" x14ac:dyDescent="0.3">
      <c r="A65" s="336"/>
      <c r="B65" s="336"/>
      <c r="C65" s="336"/>
      <c r="D65" s="336"/>
      <c r="E65" s="336"/>
      <c r="F65" s="336"/>
      <c r="G65" s="336"/>
      <c r="H65" s="336"/>
      <c r="I65" s="336"/>
      <c r="J65" s="336"/>
      <c r="K65" s="336"/>
      <c r="L65" s="336"/>
      <c r="M65" s="336"/>
      <c r="N65" s="754"/>
      <c r="O65" s="755"/>
      <c r="P65" s="755"/>
      <c r="Q65" s="755"/>
      <c r="R65" s="755"/>
      <c r="S65" s="755"/>
      <c r="T65" s="755"/>
      <c r="U65" s="756"/>
    </row>
    <row r="66" spans="1:21" x14ac:dyDescent="0.3">
      <c r="A66" s="336"/>
      <c r="B66" s="336"/>
      <c r="C66" s="336"/>
      <c r="D66" s="336"/>
      <c r="E66" s="336"/>
      <c r="F66" s="336"/>
      <c r="G66" s="336"/>
      <c r="H66" s="336"/>
      <c r="I66" s="336"/>
      <c r="J66" s="336"/>
      <c r="K66" s="336"/>
      <c r="L66" s="336"/>
      <c r="M66" s="336"/>
      <c r="N66" s="754"/>
      <c r="O66" s="755"/>
      <c r="P66" s="755"/>
      <c r="Q66" s="755"/>
      <c r="R66" s="755"/>
      <c r="S66" s="755"/>
      <c r="T66" s="755"/>
      <c r="U66" s="756"/>
    </row>
    <row r="67" spans="1:21" x14ac:dyDescent="0.3">
      <c r="A67" s="336"/>
      <c r="B67" s="336"/>
      <c r="C67" s="336"/>
      <c r="D67" s="336"/>
      <c r="E67" s="336"/>
      <c r="F67" s="336"/>
      <c r="G67" s="336"/>
      <c r="H67" s="336"/>
      <c r="I67" s="336"/>
      <c r="J67" s="336"/>
      <c r="K67" s="336"/>
      <c r="L67" s="336"/>
      <c r="M67" s="336"/>
      <c r="N67" s="754"/>
      <c r="O67" s="755"/>
      <c r="P67" s="755"/>
      <c r="Q67" s="755"/>
      <c r="R67" s="755"/>
      <c r="S67" s="755"/>
      <c r="T67" s="755"/>
      <c r="U67" s="756"/>
    </row>
    <row r="68" spans="1:21" x14ac:dyDescent="0.3">
      <c r="A68" s="336"/>
      <c r="B68" s="336"/>
      <c r="C68" s="336"/>
      <c r="D68" s="336"/>
      <c r="E68" s="336"/>
      <c r="F68" s="336"/>
      <c r="G68" s="336"/>
      <c r="H68" s="336"/>
      <c r="I68" s="336"/>
      <c r="J68" s="336"/>
      <c r="K68" s="336"/>
      <c r="L68" s="336"/>
      <c r="M68" s="336"/>
      <c r="N68" s="754"/>
      <c r="O68" s="755"/>
      <c r="P68" s="755"/>
      <c r="Q68" s="755"/>
      <c r="R68" s="755"/>
      <c r="S68" s="755"/>
      <c r="T68" s="755"/>
      <c r="U68" s="756"/>
    </row>
    <row r="69" spans="1:21" x14ac:dyDescent="0.3">
      <c r="A69" s="336"/>
      <c r="B69" s="336"/>
      <c r="C69" s="336"/>
      <c r="D69" s="336"/>
      <c r="E69" s="336"/>
      <c r="F69" s="336"/>
      <c r="G69" s="336"/>
      <c r="H69" s="336"/>
      <c r="I69" s="336"/>
      <c r="J69" s="336"/>
      <c r="K69" s="336"/>
      <c r="L69" s="336"/>
      <c r="M69" s="336"/>
      <c r="N69" s="754"/>
      <c r="O69" s="755"/>
      <c r="P69" s="755"/>
      <c r="Q69" s="755"/>
      <c r="R69" s="755"/>
      <c r="S69" s="755"/>
      <c r="T69" s="755"/>
      <c r="U69" s="756"/>
    </row>
    <row r="70" spans="1:21" x14ac:dyDescent="0.3">
      <c r="A70" s="336"/>
      <c r="B70" s="336"/>
      <c r="C70" s="336"/>
      <c r="D70" s="336"/>
      <c r="E70" s="336"/>
      <c r="F70" s="336"/>
      <c r="G70" s="336"/>
      <c r="H70" s="336"/>
      <c r="I70" s="336"/>
      <c r="J70" s="336"/>
      <c r="K70" s="336"/>
      <c r="L70" s="336"/>
      <c r="M70" s="336"/>
      <c r="N70" s="754"/>
      <c r="O70" s="755"/>
      <c r="P70" s="755"/>
      <c r="Q70" s="755"/>
      <c r="R70" s="755"/>
      <c r="S70" s="755"/>
      <c r="T70" s="755"/>
      <c r="U70" s="756"/>
    </row>
    <row r="71" spans="1:21" x14ac:dyDescent="0.3">
      <c r="A71" s="336"/>
      <c r="B71" s="336"/>
      <c r="C71" s="336"/>
      <c r="D71" s="336"/>
      <c r="E71" s="336"/>
      <c r="F71" s="336"/>
      <c r="G71" s="336"/>
      <c r="H71" s="336"/>
      <c r="I71" s="336"/>
      <c r="J71" s="336"/>
      <c r="K71" s="336"/>
      <c r="L71" s="336"/>
      <c r="M71" s="336"/>
      <c r="N71" s="754"/>
      <c r="O71" s="755"/>
      <c r="P71" s="755"/>
      <c r="Q71" s="755"/>
      <c r="R71" s="755"/>
      <c r="S71" s="755"/>
      <c r="T71" s="755"/>
      <c r="U71" s="756"/>
    </row>
    <row r="72" spans="1:21" ht="17.25" thickBot="1" x14ac:dyDescent="0.35"/>
    <row r="73" spans="1:21" s="319" customFormat="1" ht="42" customHeight="1" thickBot="1" x14ac:dyDescent="0.25">
      <c r="A73" s="741" t="s">
        <v>149</v>
      </c>
      <c r="B73" s="742"/>
      <c r="C73" s="742"/>
      <c r="D73" s="742"/>
      <c r="E73" s="742"/>
      <c r="F73" s="742"/>
      <c r="G73" s="742"/>
      <c r="H73" s="742"/>
      <c r="I73" s="742"/>
      <c r="J73" s="742"/>
      <c r="K73" s="742"/>
      <c r="L73" s="742"/>
      <c r="M73" s="742"/>
      <c r="N73" s="742"/>
      <c r="O73" s="742"/>
      <c r="P73" s="742"/>
      <c r="Q73" s="742"/>
      <c r="R73" s="742"/>
      <c r="S73" s="742"/>
      <c r="T73" s="742"/>
      <c r="U73" s="743"/>
    </row>
    <row r="74" spans="1:21" s="342" customFormat="1" ht="74.25" customHeight="1" x14ac:dyDescent="0.2">
      <c r="A74" s="339" t="s">
        <v>123</v>
      </c>
      <c r="B74" s="339" t="s">
        <v>124</v>
      </c>
      <c r="C74" s="339" t="s">
        <v>125</v>
      </c>
      <c r="D74" s="339" t="s">
        <v>108</v>
      </c>
      <c r="E74" s="339" t="s">
        <v>127</v>
      </c>
      <c r="F74" s="339" t="s">
        <v>109</v>
      </c>
      <c r="G74" s="339" t="s">
        <v>130</v>
      </c>
      <c r="H74" s="339" t="s">
        <v>110</v>
      </c>
      <c r="I74" s="339" t="s">
        <v>111</v>
      </c>
      <c r="J74" s="340" t="s">
        <v>116</v>
      </c>
      <c r="K74" s="341" t="s">
        <v>167</v>
      </c>
      <c r="L74" s="341" t="s">
        <v>168</v>
      </c>
      <c r="M74" s="341" t="s">
        <v>169</v>
      </c>
      <c r="N74" s="760" t="s">
        <v>136</v>
      </c>
      <c r="O74" s="761"/>
      <c r="P74" s="761"/>
      <c r="Q74" s="761"/>
      <c r="R74" s="761"/>
      <c r="S74" s="761"/>
      <c r="T74" s="761"/>
      <c r="U74" s="762"/>
    </row>
    <row r="75" spans="1:21" x14ac:dyDescent="0.3">
      <c r="A75" s="336"/>
      <c r="B75" s="336"/>
      <c r="C75" s="336"/>
      <c r="D75" s="336"/>
      <c r="E75" s="336"/>
      <c r="F75" s="336"/>
      <c r="G75" s="336"/>
      <c r="H75" s="336"/>
      <c r="I75" s="336"/>
      <c r="J75" s="336"/>
      <c r="K75" s="336"/>
      <c r="L75" s="336"/>
      <c r="M75" s="336"/>
      <c r="N75" s="754"/>
      <c r="O75" s="755"/>
      <c r="P75" s="755"/>
      <c r="Q75" s="755"/>
      <c r="R75" s="755"/>
      <c r="S75" s="755"/>
      <c r="T75" s="755"/>
      <c r="U75" s="756"/>
    </row>
    <row r="76" spans="1:21" x14ac:dyDescent="0.3">
      <c r="A76" s="336"/>
      <c r="B76" s="336"/>
      <c r="C76" s="336"/>
      <c r="D76" s="336"/>
      <c r="E76" s="336"/>
      <c r="F76" s="336"/>
      <c r="G76" s="336"/>
      <c r="H76" s="336"/>
      <c r="I76" s="336"/>
      <c r="J76" s="336"/>
      <c r="K76" s="336"/>
      <c r="L76" s="336"/>
      <c r="M76" s="336"/>
      <c r="N76" s="754"/>
      <c r="O76" s="755"/>
      <c r="P76" s="755"/>
      <c r="Q76" s="755"/>
      <c r="R76" s="755"/>
      <c r="S76" s="755"/>
      <c r="T76" s="755"/>
      <c r="U76" s="756"/>
    </row>
    <row r="77" spans="1:21" x14ac:dyDescent="0.3">
      <c r="A77" s="336"/>
      <c r="B77" s="336"/>
      <c r="C77" s="336"/>
      <c r="D77" s="336"/>
      <c r="E77" s="336"/>
      <c r="F77" s="336"/>
      <c r="G77" s="336"/>
      <c r="H77" s="336"/>
      <c r="I77" s="336"/>
      <c r="J77" s="336"/>
      <c r="K77" s="336"/>
      <c r="L77" s="336"/>
      <c r="M77" s="336"/>
      <c r="N77" s="754"/>
      <c r="O77" s="755"/>
      <c r="P77" s="755"/>
      <c r="Q77" s="755"/>
      <c r="R77" s="755"/>
      <c r="S77" s="755"/>
      <c r="T77" s="755"/>
      <c r="U77" s="756"/>
    </row>
    <row r="78" spans="1:21" x14ac:dyDescent="0.3">
      <c r="A78" s="336"/>
      <c r="B78" s="336"/>
      <c r="C78" s="336"/>
      <c r="D78" s="336"/>
      <c r="E78" s="336"/>
      <c r="F78" s="336"/>
      <c r="G78" s="336"/>
      <c r="H78" s="336"/>
      <c r="I78" s="336"/>
      <c r="J78" s="336"/>
      <c r="K78" s="336"/>
      <c r="L78" s="336"/>
      <c r="M78" s="336"/>
      <c r="N78" s="754"/>
      <c r="O78" s="755"/>
      <c r="P78" s="755"/>
      <c r="Q78" s="755"/>
      <c r="R78" s="755"/>
      <c r="S78" s="755"/>
      <c r="T78" s="755"/>
      <c r="U78" s="756"/>
    </row>
    <row r="79" spans="1:21" x14ac:dyDescent="0.3">
      <c r="A79" s="336"/>
      <c r="B79" s="336"/>
      <c r="C79" s="336"/>
      <c r="D79" s="336"/>
      <c r="E79" s="336"/>
      <c r="F79" s="336"/>
      <c r="G79" s="336"/>
      <c r="H79" s="336"/>
      <c r="I79" s="336"/>
      <c r="J79" s="336"/>
      <c r="K79" s="336"/>
      <c r="L79" s="336"/>
      <c r="M79" s="336"/>
      <c r="N79" s="754"/>
      <c r="O79" s="755"/>
      <c r="P79" s="755"/>
      <c r="Q79" s="755"/>
      <c r="R79" s="755"/>
      <c r="S79" s="755"/>
      <c r="T79" s="755"/>
      <c r="U79" s="756"/>
    </row>
    <row r="80" spans="1:21" x14ac:dyDescent="0.3">
      <c r="A80" s="336"/>
      <c r="B80" s="336"/>
      <c r="C80" s="336"/>
      <c r="D80" s="336"/>
      <c r="E80" s="336"/>
      <c r="F80" s="336"/>
      <c r="G80" s="336"/>
      <c r="H80" s="336"/>
      <c r="I80" s="336"/>
      <c r="J80" s="336"/>
      <c r="K80" s="336"/>
      <c r="L80" s="336"/>
      <c r="M80" s="336"/>
      <c r="N80" s="754"/>
      <c r="O80" s="755"/>
      <c r="P80" s="755"/>
      <c r="Q80" s="755"/>
      <c r="R80" s="755"/>
      <c r="S80" s="755"/>
      <c r="T80" s="755"/>
      <c r="U80" s="756"/>
    </row>
    <row r="81" spans="1:21" x14ac:dyDescent="0.3">
      <c r="A81" s="336"/>
      <c r="B81" s="336"/>
      <c r="C81" s="336"/>
      <c r="D81" s="336"/>
      <c r="E81" s="336"/>
      <c r="F81" s="336"/>
      <c r="G81" s="336"/>
      <c r="H81" s="336"/>
      <c r="I81" s="336"/>
      <c r="J81" s="336"/>
      <c r="K81" s="336"/>
      <c r="L81" s="336"/>
      <c r="M81" s="336"/>
      <c r="N81" s="754"/>
      <c r="O81" s="755"/>
      <c r="P81" s="755"/>
      <c r="Q81" s="755"/>
      <c r="R81" s="755"/>
      <c r="S81" s="755"/>
      <c r="T81" s="755"/>
      <c r="U81" s="756"/>
    </row>
    <row r="82" spans="1:21" x14ac:dyDescent="0.3">
      <c r="A82" s="336"/>
      <c r="B82" s="336"/>
      <c r="C82" s="336"/>
      <c r="D82" s="336"/>
      <c r="E82" s="336"/>
      <c r="F82" s="336"/>
      <c r="G82" s="336"/>
      <c r="H82" s="336"/>
      <c r="I82" s="336"/>
      <c r="J82" s="336"/>
      <c r="K82" s="336"/>
      <c r="L82" s="336"/>
      <c r="M82" s="336"/>
      <c r="N82" s="754"/>
      <c r="O82" s="755"/>
      <c r="P82" s="755"/>
      <c r="Q82" s="755"/>
      <c r="R82" s="755"/>
      <c r="S82" s="755"/>
      <c r="T82" s="755"/>
      <c r="U82" s="756"/>
    </row>
    <row r="83" spans="1:21" ht="17.25" thickBot="1" x14ac:dyDescent="0.35"/>
    <row r="84" spans="1:21" s="319" customFormat="1" ht="42" customHeight="1" thickBot="1" x14ac:dyDescent="0.25">
      <c r="A84" s="763" t="s">
        <v>151</v>
      </c>
      <c r="B84" s="764"/>
      <c r="C84" s="764"/>
      <c r="D84" s="764"/>
      <c r="E84" s="764"/>
      <c r="F84" s="764"/>
      <c r="G84" s="764"/>
      <c r="H84" s="764"/>
      <c r="I84" s="764"/>
      <c r="J84" s="764"/>
      <c r="K84" s="764"/>
      <c r="L84" s="764"/>
      <c r="M84" s="764"/>
      <c r="N84" s="764"/>
      <c r="O84" s="764"/>
      <c r="P84" s="764"/>
      <c r="Q84" s="764"/>
      <c r="R84" s="764"/>
      <c r="S84" s="764"/>
      <c r="T84" s="764"/>
      <c r="U84" s="765"/>
    </row>
    <row r="85" spans="1:21" s="342" customFormat="1" ht="74.25" customHeight="1" x14ac:dyDescent="0.2">
      <c r="A85" s="339" t="s">
        <v>123</v>
      </c>
      <c r="B85" s="339" t="s">
        <v>124</v>
      </c>
      <c r="C85" s="339" t="s">
        <v>125</v>
      </c>
      <c r="D85" s="339" t="s">
        <v>108</v>
      </c>
      <c r="E85" s="339" t="s">
        <v>127</v>
      </c>
      <c r="F85" s="339" t="s">
        <v>109</v>
      </c>
      <c r="G85" s="339" t="s">
        <v>130</v>
      </c>
      <c r="H85" s="339" t="s">
        <v>110</v>
      </c>
      <c r="I85" s="339" t="s">
        <v>111</v>
      </c>
      <c r="J85" s="340" t="s">
        <v>116</v>
      </c>
      <c r="K85" s="341" t="s">
        <v>167</v>
      </c>
      <c r="L85" s="341" t="s">
        <v>168</v>
      </c>
      <c r="M85" s="341" t="s">
        <v>169</v>
      </c>
      <c r="N85" s="760" t="s">
        <v>136</v>
      </c>
      <c r="O85" s="761"/>
      <c r="P85" s="761"/>
      <c r="Q85" s="761"/>
      <c r="R85" s="761"/>
      <c r="S85" s="761"/>
      <c r="T85" s="761"/>
      <c r="U85" s="762"/>
    </row>
    <row r="86" spans="1:21" x14ac:dyDescent="0.3">
      <c r="A86" s="336"/>
      <c r="B86" s="336"/>
      <c r="C86" s="336"/>
      <c r="D86" s="336"/>
      <c r="E86" s="336"/>
      <c r="F86" s="336"/>
      <c r="G86" s="336"/>
      <c r="H86" s="336"/>
      <c r="I86" s="336"/>
      <c r="J86" s="336"/>
      <c r="K86" s="336"/>
      <c r="L86" s="336"/>
      <c r="M86" s="336"/>
      <c r="N86" s="754"/>
      <c r="O86" s="755"/>
      <c r="P86" s="755"/>
      <c r="Q86" s="755"/>
      <c r="R86" s="755"/>
      <c r="S86" s="755"/>
      <c r="T86" s="755"/>
      <c r="U86" s="756"/>
    </row>
    <row r="87" spans="1:21" x14ac:dyDescent="0.3">
      <c r="A87" s="336"/>
      <c r="B87" s="336"/>
      <c r="C87" s="336"/>
      <c r="D87" s="336"/>
      <c r="E87" s="336"/>
      <c r="F87" s="336"/>
      <c r="G87" s="336"/>
      <c r="H87" s="336"/>
      <c r="I87" s="336"/>
      <c r="J87" s="336"/>
      <c r="K87" s="336"/>
      <c r="L87" s="336"/>
      <c r="M87" s="336"/>
      <c r="N87" s="754"/>
      <c r="O87" s="755"/>
      <c r="P87" s="755"/>
      <c r="Q87" s="755"/>
      <c r="R87" s="755"/>
      <c r="S87" s="755"/>
      <c r="T87" s="755"/>
      <c r="U87" s="756"/>
    </row>
    <row r="88" spans="1:21" x14ac:dyDescent="0.3">
      <c r="A88" s="336"/>
      <c r="B88" s="336"/>
      <c r="C88" s="336"/>
      <c r="D88" s="336"/>
      <c r="E88" s="336"/>
      <c r="F88" s="336"/>
      <c r="G88" s="336"/>
      <c r="H88" s="336"/>
      <c r="I88" s="336"/>
      <c r="J88" s="336"/>
      <c r="K88" s="336"/>
      <c r="L88" s="336"/>
      <c r="M88" s="336"/>
      <c r="N88" s="754"/>
      <c r="O88" s="755"/>
      <c r="P88" s="755"/>
      <c r="Q88" s="755"/>
      <c r="R88" s="755"/>
      <c r="S88" s="755"/>
      <c r="T88" s="755"/>
      <c r="U88" s="756"/>
    </row>
    <row r="89" spans="1:21" x14ac:dyDescent="0.3">
      <c r="A89" s="336"/>
      <c r="B89" s="336"/>
      <c r="C89" s="336"/>
      <c r="D89" s="336"/>
      <c r="E89" s="336"/>
      <c r="F89" s="336"/>
      <c r="G89" s="336"/>
      <c r="H89" s="336"/>
      <c r="I89" s="336"/>
      <c r="J89" s="336"/>
      <c r="K89" s="336"/>
      <c r="L89" s="336"/>
      <c r="M89" s="336"/>
      <c r="N89" s="754"/>
      <c r="O89" s="755"/>
      <c r="P89" s="755"/>
      <c r="Q89" s="755"/>
      <c r="R89" s="755"/>
      <c r="S89" s="755"/>
      <c r="T89" s="755"/>
      <c r="U89" s="756"/>
    </row>
    <row r="90" spans="1:21" x14ac:dyDescent="0.3">
      <c r="A90" s="336"/>
      <c r="B90" s="336"/>
      <c r="C90" s="336"/>
      <c r="D90" s="336"/>
      <c r="E90" s="336"/>
      <c r="F90" s="336"/>
      <c r="G90" s="336"/>
      <c r="H90" s="336"/>
      <c r="I90" s="336"/>
      <c r="J90" s="336"/>
      <c r="K90" s="336"/>
      <c r="L90" s="336"/>
      <c r="M90" s="336"/>
      <c r="N90" s="754"/>
      <c r="O90" s="755"/>
      <c r="P90" s="755"/>
      <c r="Q90" s="755"/>
      <c r="R90" s="755"/>
      <c r="S90" s="755"/>
      <c r="T90" s="755"/>
      <c r="U90" s="756"/>
    </row>
    <row r="91" spans="1:21" x14ac:dyDescent="0.3">
      <c r="A91" s="336"/>
      <c r="B91" s="336"/>
      <c r="C91" s="336"/>
      <c r="D91" s="336"/>
      <c r="E91" s="336"/>
      <c r="F91" s="336"/>
      <c r="G91" s="336"/>
      <c r="H91" s="336"/>
      <c r="I91" s="336"/>
      <c r="J91" s="336"/>
      <c r="K91" s="336"/>
      <c r="L91" s="336"/>
      <c r="M91" s="336"/>
      <c r="N91" s="754"/>
      <c r="O91" s="755"/>
      <c r="P91" s="755"/>
      <c r="Q91" s="755"/>
      <c r="R91" s="755"/>
      <c r="S91" s="755"/>
      <c r="T91" s="755"/>
      <c r="U91" s="756"/>
    </row>
    <row r="92" spans="1:21" x14ac:dyDescent="0.3">
      <c r="A92" s="336"/>
      <c r="B92" s="336"/>
      <c r="C92" s="336"/>
      <c r="D92" s="336"/>
      <c r="E92" s="336"/>
      <c r="F92" s="336"/>
      <c r="G92" s="336"/>
      <c r="H92" s="336"/>
      <c r="I92" s="336"/>
      <c r="J92" s="336"/>
      <c r="K92" s="336"/>
      <c r="L92" s="336"/>
      <c r="M92" s="336"/>
      <c r="N92" s="754"/>
      <c r="O92" s="755"/>
      <c r="P92" s="755"/>
      <c r="Q92" s="755"/>
      <c r="R92" s="755"/>
      <c r="S92" s="755"/>
      <c r="T92" s="755"/>
      <c r="U92" s="756"/>
    </row>
    <row r="93" spans="1:21" x14ac:dyDescent="0.3">
      <c r="A93" s="336"/>
      <c r="B93" s="336"/>
      <c r="C93" s="336"/>
      <c r="D93" s="336"/>
      <c r="E93" s="336"/>
      <c r="F93" s="336"/>
      <c r="G93" s="336"/>
      <c r="H93" s="336"/>
      <c r="I93" s="336"/>
      <c r="J93" s="336"/>
      <c r="K93" s="336"/>
      <c r="L93" s="336"/>
      <c r="M93" s="336"/>
      <c r="N93" s="754"/>
      <c r="O93" s="755"/>
      <c r="P93" s="755"/>
      <c r="Q93" s="755"/>
      <c r="R93" s="755"/>
      <c r="S93" s="755"/>
      <c r="T93" s="755"/>
      <c r="U93" s="756"/>
    </row>
    <row r="94" spans="1:21" ht="17.25" thickBot="1" x14ac:dyDescent="0.35"/>
    <row r="95" spans="1:21" s="319" customFormat="1" ht="42" customHeight="1" thickBot="1" x14ac:dyDescent="0.25">
      <c r="A95" s="741" t="s">
        <v>153</v>
      </c>
      <c r="B95" s="742"/>
      <c r="C95" s="742"/>
      <c r="D95" s="742"/>
      <c r="E95" s="742"/>
      <c r="F95" s="742"/>
      <c r="G95" s="742"/>
      <c r="H95" s="742"/>
      <c r="I95" s="742"/>
      <c r="J95" s="742"/>
      <c r="K95" s="742"/>
      <c r="L95" s="742"/>
      <c r="M95" s="742"/>
      <c r="N95" s="742"/>
      <c r="O95" s="742"/>
      <c r="P95" s="742"/>
      <c r="Q95" s="742"/>
      <c r="R95" s="742"/>
      <c r="S95" s="742"/>
      <c r="T95" s="742"/>
      <c r="U95" s="743"/>
    </row>
    <row r="96" spans="1:21" s="342" customFormat="1" ht="74.25" customHeight="1" x14ac:dyDescent="0.2">
      <c r="A96" s="339" t="s">
        <v>123</v>
      </c>
      <c r="B96" s="339" t="s">
        <v>124</v>
      </c>
      <c r="C96" s="339" t="s">
        <v>125</v>
      </c>
      <c r="D96" s="339" t="s">
        <v>108</v>
      </c>
      <c r="E96" s="339" t="s">
        <v>127</v>
      </c>
      <c r="F96" s="339" t="s">
        <v>109</v>
      </c>
      <c r="G96" s="339" t="s">
        <v>130</v>
      </c>
      <c r="H96" s="339" t="s">
        <v>110</v>
      </c>
      <c r="I96" s="339" t="s">
        <v>111</v>
      </c>
      <c r="J96" s="340" t="s">
        <v>116</v>
      </c>
      <c r="K96" s="341" t="s">
        <v>167</v>
      </c>
      <c r="L96" s="341" t="s">
        <v>168</v>
      </c>
      <c r="M96" s="341" t="s">
        <v>169</v>
      </c>
      <c r="N96" s="760" t="s">
        <v>136</v>
      </c>
      <c r="O96" s="761"/>
      <c r="P96" s="761"/>
      <c r="Q96" s="761"/>
      <c r="R96" s="761"/>
      <c r="S96" s="761"/>
      <c r="T96" s="761"/>
      <c r="U96" s="762"/>
    </row>
    <row r="97" spans="1:21" x14ac:dyDescent="0.3">
      <c r="A97" s="336"/>
      <c r="B97" s="336"/>
      <c r="C97" s="336"/>
      <c r="D97" s="336"/>
      <c r="E97" s="336"/>
      <c r="F97" s="336"/>
      <c r="G97" s="336"/>
      <c r="H97" s="336"/>
      <c r="I97" s="336"/>
      <c r="J97" s="336"/>
      <c r="K97" s="336"/>
      <c r="L97" s="336"/>
      <c r="M97" s="336"/>
      <c r="N97" s="754"/>
      <c r="O97" s="755"/>
      <c r="P97" s="755"/>
      <c r="Q97" s="755"/>
      <c r="R97" s="755"/>
      <c r="S97" s="755"/>
      <c r="T97" s="755"/>
      <c r="U97" s="756"/>
    </row>
    <row r="98" spans="1:21" x14ac:dyDescent="0.3">
      <c r="A98" s="336"/>
      <c r="B98" s="336"/>
      <c r="C98" s="336"/>
      <c r="D98" s="336"/>
      <c r="E98" s="336"/>
      <c r="F98" s="336"/>
      <c r="G98" s="336"/>
      <c r="H98" s="336"/>
      <c r="I98" s="336"/>
      <c r="J98" s="336"/>
      <c r="K98" s="336"/>
      <c r="L98" s="336"/>
      <c r="M98" s="336"/>
      <c r="N98" s="754"/>
      <c r="O98" s="755"/>
      <c r="P98" s="755"/>
      <c r="Q98" s="755"/>
      <c r="R98" s="755"/>
      <c r="S98" s="755"/>
      <c r="T98" s="755"/>
      <c r="U98" s="756"/>
    </row>
    <row r="99" spans="1:21" x14ac:dyDescent="0.3">
      <c r="A99" s="336"/>
      <c r="B99" s="336"/>
      <c r="C99" s="336"/>
      <c r="D99" s="336"/>
      <c r="E99" s="336"/>
      <c r="F99" s="336"/>
      <c r="G99" s="336"/>
      <c r="H99" s="336"/>
      <c r="I99" s="336"/>
      <c r="J99" s="336"/>
      <c r="K99" s="336"/>
      <c r="L99" s="336"/>
      <c r="M99" s="336"/>
      <c r="N99" s="754"/>
      <c r="O99" s="755"/>
      <c r="P99" s="755"/>
      <c r="Q99" s="755"/>
      <c r="R99" s="755"/>
      <c r="S99" s="755"/>
      <c r="T99" s="755"/>
      <c r="U99" s="756"/>
    </row>
    <row r="100" spans="1:21" x14ac:dyDescent="0.3">
      <c r="A100" s="336"/>
      <c r="B100" s="336"/>
      <c r="C100" s="336"/>
      <c r="D100" s="336"/>
      <c r="E100" s="336"/>
      <c r="F100" s="336"/>
      <c r="G100" s="336"/>
      <c r="H100" s="336"/>
      <c r="I100" s="336"/>
      <c r="J100" s="336"/>
      <c r="K100" s="336"/>
      <c r="L100" s="336"/>
      <c r="M100" s="336"/>
      <c r="N100" s="754"/>
      <c r="O100" s="755"/>
      <c r="P100" s="755"/>
      <c r="Q100" s="755"/>
      <c r="R100" s="755"/>
      <c r="S100" s="755"/>
      <c r="T100" s="755"/>
      <c r="U100" s="756"/>
    </row>
    <row r="101" spans="1:21" x14ac:dyDescent="0.3">
      <c r="A101" s="336"/>
      <c r="B101" s="336"/>
      <c r="C101" s="336"/>
      <c r="D101" s="336"/>
      <c r="E101" s="336"/>
      <c r="F101" s="336"/>
      <c r="G101" s="336"/>
      <c r="H101" s="336"/>
      <c r="I101" s="336"/>
      <c r="J101" s="336"/>
      <c r="K101" s="336"/>
      <c r="L101" s="336"/>
      <c r="M101" s="336"/>
      <c r="N101" s="754"/>
      <c r="O101" s="755"/>
      <c r="P101" s="755"/>
      <c r="Q101" s="755"/>
      <c r="R101" s="755"/>
      <c r="S101" s="755"/>
      <c r="T101" s="755"/>
      <c r="U101" s="756"/>
    </row>
    <row r="102" spans="1:21" x14ac:dyDescent="0.3">
      <c r="A102" s="336"/>
      <c r="B102" s="336"/>
      <c r="C102" s="336"/>
      <c r="D102" s="336"/>
      <c r="E102" s="336"/>
      <c r="F102" s="336"/>
      <c r="G102" s="336"/>
      <c r="H102" s="336"/>
      <c r="I102" s="336"/>
      <c r="J102" s="336"/>
      <c r="K102" s="336"/>
      <c r="L102" s="336"/>
      <c r="M102" s="336"/>
      <c r="N102" s="754"/>
      <c r="O102" s="755"/>
      <c r="P102" s="755"/>
      <c r="Q102" s="755"/>
      <c r="R102" s="755"/>
      <c r="S102" s="755"/>
      <c r="T102" s="755"/>
      <c r="U102" s="756"/>
    </row>
    <row r="103" spans="1:21" x14ac:dyDescent="0.3">
      <c r="A103" s="336"/>
      <c r="B103" s="336"/>
      <c r="C103" s="336"/>
      <c r="D103" s="336"/>
      <c r="E103" s="336"/>
      <c r="F103" s="336"/>
      <c r="G103" s="336"/>
      <c r="H103" s="336"/>
      <c r="I103" s="336"/>
      <c r="J103" s="336"/>
      <c r="K103" s="336"/>
      <c r="L103" s="336"/>
      <c r="M103" s="336"/>
      <c r="N103" s="754"/>
      <c r="O103" s="755"/>
      <c r="P103" s="755"/>
      <c r="Q103" s="755"/>
      <c r="R103" s="755"/>
      <c r="S103" s="755"/>
      <c r="T103" s="755"/>
      <c r="U103" s="756"/>
    </row>
    <row r="104" spans="1:21" x14ac:dyDescent="0.3">
      <c r="A104" s="336"/>
      <c r="B104" s="336"/>
      <c r="C104" s="336"/>
      <c r="D104" s="336"/>
      <c r="E104" s="336"/>
      <c r="F104" s="336"/>
      <c r="G104" s="336"/>
      <c r="H104" s="336"/>
      <c r="I104" s="336"/>
      <c r="J104" s="336"/>
      <c r="K104" s="336"/>
      <c r="L104" s="336"/>
      <c r="M104" s="336"/>
      <c r="N104" s="754"/>
      <c r="O104" s="755"/>
      <c r="P104" s="755"/>
      <c r="Q104" s="755"/>
      <c r="R104" s="755"/>
      <c r="S104" s="755"/>
      <c r="T104" s="755"/>
      <c r="U104" s="756"/>
    </row>
    <row r="105" spans="1:21" x14ac:dyDescent="0.3">
      <c r="A105" s="119"/>
      <c r="B105" s="119"/>
      <c r="C105" s="119"/>
      <c r="D105" s="119"/>
      <c r="E105" s="119"/>
      <c r="F105" s="119"/>
      <c r="G105" s="119"/>
      <c r="H105" s="119"/>
      <c r="I105" s="119"/>
      <c r="J105" s="119"/>
      <c r="K105" s="119"/>
      <c r="L105" s="119"/>
      <c r="M105" s="119"/>
      <c r="N105" s="130"/>
      <c r="O105" s="130"/>
      <c r="P105" s="130"/>
      <c r="Q105" s="130"/>
      <c r="R105" s="130"/>
      <c r="S105" s="130"/>
      <c r="T105" s="130"/>
      <c r="U105" s="130"/>
    </row>
    <row r="106" spans="1:21" ht="61.5" customHeight="1" x14ac:dyDescent="0.3">
      <c r="A106" s="738" t="s">
        <v>158</v>
      </c>
      <c r="B106" s="738"/>
      <c r="C106" s="738"/>
      <c r="D106" s="738"/>
      <c r="E106" s="738"/>
      <c r="F106" s="738"/>
      <c r="G106" s="738"/>
      <c r="H106" s="738"/>
      <c r="I106" s="738"/>
      <c r="J106" s="738"/>
      <c r="K106" s="738"/>
      <c r="L106" s="738"/>
      <c r="M106" s="738"/>
      <c r="N106" s="738"/>
      <c r="O106" s="738"/>
      <c r="P106" s="738"/>
      <c r="Q106" s="738"/>
      <c r="R106" s="738"/>
      <c r="S106" s="738"/>
      <c r="T106" s="738"/>
      <c r="U106" s="738"/>
    </row>
    <row r="107" spans="1:21" x14ac:dyDescent="0.3">
      <c r="A107" s="722" t="s">
        <v>159</v>
      </c>
      <c r="B107" s="722"/>
      <c r="C107" s="722"/>
      <c r="D107" s="722"/>
      <c r="E107" s="722"/>
      <c r="F107" s="722"/>
      <c r="G107" s="722"/>
      <c r="H107" s="722"/>
      <c r="I107" s="722"/>
      <c r="L107" s="119"/>
      <c r="M107" s="119"/>
      <c r="N107" s="130"/>
      <c r="O107" s="130"/>
      <c r="P107" s="130"/>
      <c r="Q107" s="130"/>
      <c r="R107" s="130"/>
      <c r="S107" s="130"/>
      <c r="T107" s="130"/>
      <c r="U107" s="130"/>
    </row>
    <row r="108" spans="1:21" x14ac:dyDescent="0.3">
      <c r="A108" s="119"/>
      <c r="B108" s="119"/>
      <c r="C108" s="119"/>
      <c r="D108" s="119"/>
      <c r="E108" s="119"/>
      <c r="F108" s="119"/>
      <c r="G108" s="119"/>
      <c r="H108" s="119"/>
      <c r="I108" s="119"/>
      <c r="J108" s="119"/>
      <c r="K108" s="119"/>
      <c r="L108" s="119"/>
      <c r="M108" s="119"/>
      <c r="N108" s="130"/>
      <c r="O108" s="130"/>
      <c r="P108" s="130"/>
      <c r="Q108" s="130"/>
      <c r="R108" s="130"/>
      <c r="S108" s="130"/>
      <c r="T108" s="130"/>
      <c r="U108" s="130"/>
    </row>
    <row r="109" spans="1:21" x14ac:dyDescent="0.3">
      <c r="A109" s="119"/>
      <c r="B109" s="119"/>
      <c r="C109" s="119"/>
      <c r="D109" s="119"/>
      <c r="E109" s="119"/>
      <c r="F109" s="119"/>
      <c r="G109" s="119"/>
      <c r="H109" s="119"/>
      <c r="I109" s="119"/>
      <c r="J109" s="119"/>
      <c r="K109" s="119"/>
      <c r="L109" s="119"/>
      <c r="M109" s="119"/>
      <c r="N109" s="130"/>
      <c r="O109" s="130"/>
      <c r="P109" s="130"/>
      <c r="Q109" s="130"/>
      <c r="R109" s="130"/>
      <c r="S109" s="130"/>
      <c r="T109" s="130"/>
      <c r="U109" s="130"/>
    </row>
    <row r="110" spans="1:21" ht="17.25" thickBot="1" x14ac:dyDescent="0.35"/>
    <row r="111" spans="1:21" x14ac:dyDescent="0.3">
      <c r="A111" s="88"/>
      <c r="B111" s="89"/>
      <c r="C111" s="89"/>
      <c r="D111" s="89"/>
      <c r="E111" s="89"/>
      <c r="F111" s="89"/>
      <c r="G111" s="89"/>
      <c r="H111" s="89"/>
      <c r="I111" s="89"/>
      <c r="J111" s="89"/>
      <c r="K111" s="89"/>
      <c r="L111" s="89"/>
      <c r="M111" s="89"/>
      <c r="N111" s="89"/>
      <c r="O111" s="89"/>
      <c r="P111" s="89"/>
      <c r="Q111" s="89"/>
      <c r="R111" s="89"/>
      <c r="S111" s="89"/>
      <c r="T111" s="89"/>
      <c r="U111" s="90"/>
    </row>
    <row r="112" spans="1:21" x14ac:dyDescent="0.3">
      <c r="A112" s="91"/>
      <c r="B112" s="71"/>
      <c r="C112" s="92" t="s">
        <v>361</v>
      </c>
      <c r="D112" s="93"/>
      <c r="E112" s="93"/>
      <c r="F112" s="93"/>
      <c r="G112" s="93"/>
      <c r="H112" s="93"/>
      <c r="I112" s="93"/>
      <c r="J112" s="93"/>
      <c r="K112" s="93"/>
      <c r="L112" s="93"/>
      <c r="M112" s="93"/>
      <c r="N112" s="93"/>
      <c r="O112" s="71"/>
      <c r="P112" s="71"/>
      <c r="Q112" s="93"/>
      <c r="R112" s="679" t="s">
        <v>29</v>
      </c>
      <c r="S112" s="679"/>
      <c r="T112" s="71"/>
      <c r="U112" s="94"/>
    </row>
    <row r="113" spans="1:21" x14ac:dyDescent="0.3">
      <c r="A113" s="91"/>
      <c r="B113" s="71"/>
      <c r="C113" s="92"/>
      <c r="D113" s="93"/>
      <c r="E113" s="93"/>
      <c r="F113" s="93"/>
      <c r="G113" s="93"/>
      <c r="H113" s="93"/>
      <c r="I113" s="93"/>
      <c r="J113" s="93"/>
      <c r="K113" s="93"/>
      <c r="L113" s="93"/>
      <c r="M113" s="93"/>
      <c r="N113" s="93"/>
      <c r="O113" s="71"/>
      <c r="P113" s="71"/>
      <c r="Q113" s="93"/>
      <c r="R113" s="95"/>
      <c r="S113" s="95"/>
      <c r="T113" s="71"/>
      <c r="U113" s="94"/>
    </row>
    <row r="114" spans="1:21" x14ac:dyDescent="0.3">
      <c r="A114" s="91"/>
      <c r="B114" s="71"/>
      <c r="C114" s="71"/>
      <c r="D114" s="71"/>
      <c r="E114" s="71"/>
      <c r="F114" s="71"/>
      <c r="G114" s="71"/>
      <c r="H114" s="71"/>
      <c r="I114" s="71"/>
      <c r="J114" s="71"/>
      <c r="K114" s="71"/>
      <c r="L114" s="71"/>
      <c r="M114" s="71"/>
      <c r="N114" s="71"/>
      <c r="O114" s="71"/>
      <c r="P114" s="71"/>
      <c r="Q114" s="71"/>
      <c r="R114" s="71"/>
      <c r="S114" s="71"/>
      <c r="T114" s="71"/>
      <c r="U114" s="96"/>
    </row>
    <row r="115" spans="1:21" x14ac:dyDescent="0.3">
      <c r="A115" s="91"/>
      <c r="B115" s="97"/>
      <c r="C115" s="97"/>
      <c r="D115" s="97"/>
      <c r="E115" s="98"/>
      <c r="F115" s="98"/>
      <c r="G115" s="98"/>
      <c r="H115" s="98"/>
      <c r="I115" s="98"/>
      <c r="J115" s="98"/>
      <c r="K115" s="98"/>
      <c r="L115" s="98"/>
      <c r="M115" s="98"/>
      <c r="N115" s="98"/>
      <c r="O115" s="98"/>
      <c r="P115" s="98"/>
      <c r="Q115" s="110"/>
      <c r="R115" s="100"/>
      <c r="S115" s="100"/>
      <c r="T115" s="101"/>
      <c r="U115" s="94"/>
    </row>
    <row r="116" spans="1:21" ht="17.25" thickBot="1" x14ac:dyDescent="0.35">
      <c r="A116" s="102"/>
      <c r="B116" s="103"/>
      <c r="C116" s="103"/>
      <c r="D116" s="103"/>
      <c r="E116" s="103"/>
      <c r="F116" s="103"/>
      <c r="G116" s="103"/>
      <c r="H116" s="103"/>
      <c r="I116" s="103"/>
      <c r="J116" s="103"/>
      <c r="K116" s="103"/>
      <c r="L116" s="103"/>
      <c r="M116" s="103"/>
      <c r="N116" s="103"/>
      <c r="O116" s="103"/>
      <c r="P116" s="103"/>
      <c r="Q116" s="103"/>
      <c r="R116" s="103"/>
      <c r="S116" s="103"/>
      <c r="T116" s="103"/>
      <c r="U116" s="104"/>
    </row>
  </sheetData>
  <mergeCells count="100">
    <mergeCell ref="N104:U104"/>
    <mergeCell ref="N90:U90"/>
    <mergeCell ref="N91:U91"/>
    <mergeCell ref="N92:U92"/>
    <mergeCell ref="N93:U93"/>
    <mergeCell ref="N97:U97"/>
    <mergeCell ref="N98:U98"/>
    <mergeCell ref="A95:U95"/>
    <mergeCell ref="N96:U96"/>
    <mergeCell ref="N99:U99"/>
    <mergeCell ref="N100:U100"/>
    <mergeCell ref="N101:U101"/>
    <mergeCell ref="N102:U102"/>
    <mergeCell ref="N103:U103"/>
    <mergeCell ref="N82:U82"/>
    <mergeCell ref="N86:U86"/>
    <mergeCell ref="N87:U87"/>
    <mergeCell ref="N88:U88"/>
    <mergeCell ref="N89:U89"/>
    <mergeCell ref="A84:U84"/>
    <mergeCell ref="N85:U85"/>
    <mergeCell ref="N81:U81"/>
    <mergeCell ref="N67:U67"/>
    <mergeCell ref="N68:U68"/>
    <mergeCell ref="N69:U69"/>
    <mergeCell ref="N70:U70"/>
    <mergeCell ref="N71:U71"/>
    <mergeCell ref="N75:U75"/>
    <mergeCell ref="A73:U73"/>
    <mergeCell ref="N74:U74"/>
    <mergeCell ref="N76:U76"/>
    <mergeCell ref="N77:U77"/>
    <mergeCell ref="N78:U78"/>
    <mergeCell ref="N79:U79"/>
    <mergeCell ref="N80:U80"/>
    <mergeCell ref="N66:U66"/>
    <mergeCell ref="N56:U56"/>
    <mergeCell ref="A51:U51"/>
    <mergeCell ref="N52:U52"/>
    <mergeCell ref="N57:U57"/>
    <mergeCell ref="N58:U58"/>
    <mergeCell ref="N59:U59"/>
    <mergeCell ref="N55:U55"/>
    <mergeCell ref="N60:U60"/>
    <mergeCell ref="N64:U64"/>
    <mergeCell ref="N65:U65"/>
    <mergeCell ref="A62:U62"/>
    <mergeCell ref="N63:U63"/>
    <mergeCell ref="N47:U47"/>
    <mergeCell ref="N48:U48"/>
    <mergeCell ref="N49:U49"/>
    <mergeCell ref="N53:U53"/>
    <mergeCell ref="N54:U54"/>
    <mergeCell ref="N42:U42"/>
    <mergeCell ref="N43:U43"/>
    <mergeCell ref="N44:U44"/>
    <mergeCell ref="N45:U45"/>
    <mergeCell ref="N46:U46"/>
    <mergeCell ref="A26:U26"/>
    <mergeCell ref="N27:U27"/>
    <mergeCell ref="A40:U40"/>
    <mergeCell ref="N41:U41"/>
    <mergeCell ref="N33:U33"/>
    <mergeCell ref="N34:U34"/>
    <mergeCell ref="N35:U35"/>
    <mergeCell ref="N36:U36"/>
    <mergeCell ref="N37:U37"/>
    <mergeCell ref="N38:U38"/>
    <mergeCell ref="R112:S112"/>
    <mergeCell ref="N12:U12"/>
    <mergeCell ref="N14:U14"/>
    <mergeCell ref="N15:U15"/>
    <mergeCell ref="N22:U22"/>
    <mergeCell ref="N16:U16"/>
    <mergeCell ref="N17:U17"/>
    <mergeCell ref="N13:U13"/>
    <mergeCell ref="N32:U32"/>
    <mergeCell ref="N18:U18"/>
    <mergeCell ref="N19:U19"/>
    <mergeCell ref="N20:U20"/>
    <mergeCell ref="N21:U21"/>
    <mergeCell ref="N24:U24"/>
    <mergeCell ref="N28:U28"/>
    <mergeCell ref="N23:U23"/>
    <mergeCell ref="T1:U1"/>
    <mergeCell ref="A107:I107"/>
    <mergeCell ref="A106:U106"/>
    <mergeCell ref="C1:D1"/>
    <mergeCell ref="A11:U11"/>
    <mergeCell ref="A3:U3"/>
    <mergeCell ref="B5:H5"/>
    <mergeCell ref="A7:C7"/>
    <mergeCell ref="D7:F7"/>
    <mergeCell ref="A9:C9"/>
    <mergeCell ref="D9:E9"/>
    <mergeCell ref="J9:M9"/>
    <mergeCell ref="O9:P9"/>
    <mergeCell ref="N29:U29"/>
    <mergeCell ref="N30:U30"/>
    <mergeCell ref="N31:U31"/>
  </mergeCells>
  <phoneticPr fontId="2" type="noConversion"/>
  <pageMargins left="0.7" right="0.7" top="0.75" bottom="0.75" header="0.3" footer="0.3"/>
  <pageSetup paperSize="9" scale="66" fitToHeight="0"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15</vt:i4>
      </vt:variant>
    </vt:vector>
  </HeadingPairs>
  <TitlesOfParts>
    <vt:vector size="28" baseType="lpstr">
      <vt:lpstr>PAGINA INIZIALE</vt:lpstr>
      <vt:lpstr>PAG. 2</vt:lpstr>
      <vt:lpstr>PAG. 3</vt:lpstr>
      <vt:lpstr>VERIFICHE</vt:lpstr>
      <vt:lpstr>SPESA NON CONTROLLATA IN LOCO</vt:lpstr>
      <vt:lpstr>MOTIVAZIONE SPESE NON C IN LOCO</vt:lpstr>
      <vt:lpstr>PROSPETTO ANALITICO SPESE</vt:lpstr>
      <vt:lpstr>NOTE</vt:lpstr>
      <vt:lpstr>DEMARCAZIONE PSR-OCM</vt:lpstr>
      <vt:lpstr>ALLEGATO 1b</vt:lpstr>
      <vt:lpstr>ALLEGATO 1b EQUILIBRIO</vt:lpstr>
      <vt:lpstr>RIEPILOGO SANZIONI</vt:lpstr>
      <vt:lpstr>OPERAZIONI CONCLUSIVE</vt:lpstr>
      <vt:lpstr>'ALLEGATO 1b EQUILIBRIO'!Area_stampa</vt:lpstr>
      <vt:lpstr>'MOTIVAZIONE SPESE NON C IN LOCO'!Area_stampa</vt:lpstr>
      <vt:lpstr>NOTE!Area_stampa</vt:lpstr>
      <vt:lpstr>'PAGINA INIZIALE'!Area_stampa</vt:lpstr>
      <vt:lpstr>'RIEPILOGO SANZIONI'!Area_stampa</vt:lpstr>
      <vt:lpstr>'SPESA NON CONTROLLATA IN LOCO'!Area_stampa</vt:lpstr>
      <vt:lpstr>VERIFICHE!Area_stampa</vt:lpstr>
      <vt:lpstr>g_annualita</vt:lpstr>
      <vt:lpstr>g_codice_IT_op</vt:lpstr>
      <vt:lpstr>g_codice_verbale</vt:lpstr>
      <vt:lpstr>g_nome_op</vt:lpstr>
      <vt:lpstr>'MOTIVAZIONE SPESE NON C IN LOCO'!Titoli_stampa</vt:lpstr>
      <vt:lpstr>NOTE!Titoli_stampa</vt:lpstr>
      <vt:lpstr>'SPESA NON CONTROLLATA IN LOCO'!Titoli_stampa</vt:lpstr>
      <vt:lpstr>VERIFICHE!Titoli_stampa</vt:lpstr>
    </vt:vector>
  </TitlesOfParts>
  <Company>Agecontrol S.p.A.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20180511_v02_2018 Verbale di rendicontazione finale</dc:title>
  <dc:creator>Servizio Sistemi Informativi</dc:creator>
  <cp:lastModifiedBy>Andrea Guarnieri</cp:lastModifiedBy>
  <cp:revision/>
  <cp:lastPrinted>2021-05-03T13:31:35Z</cp:lastPrinted>
  <dcterms:created xsi:type="dcterms:W3CDTF">2020-02-28T08:56:46Z</dcterms:created>
  <dcterms:modified xsi:type="dcterms:W3CDTF">2021-05-31T14:49:20Z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e">
    <vt:lpwstr>20190225_v01</vt:lpwstr>
  </property>
</Properties>
</file>